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mehu\Desktop\"/>
    </mc:Choice>
  </mc:AlternateContent>
  <xr:revisionPtr revIDLastSave="0" documentId="13_ncr:1_{4358976D-6179-46B7-A7FA-F74CC525ED43}" xr6:coauthVersionLast="47" xr6:coauthVersionMax="47" xr10:uidLastSave="{00000000-0000-0000-0000-000000000000}"/>
  <bookViews>
    <workbookView xWindow="-98" yWindow="8002" windowWidth="21795" windowHeight="13695" xr2:uid="{00000000-000D-0000-FFFF-FFFF00000000}"/>
  </bookViews>
  <sheets>
    <sheet name="P" sheetId="6" r:id="rId1"/>
    <sheet name="Sheet1" sheetId="1" r:id="rId2"/>
    <sheet name="Sheet2" sheetId="5" r:id="rId3"/>
  </sheets>
  <definedNames>
    <definedName name="_xlnm._FilterDatabase" localSheetId="1" hidden="1">Sheet1!$A$1:$AJ$219</definedName>
  </definedNames>
  <calcPr calcId="191029"/>
  <pivotCaches>
    <pivotCache cacheId="29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 l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" i="1"/>
  <c r="J32" i="1"/>
  <c r="J48" i="1"/>
  <c r="J50" i="1"/>
  <c r="J160" i="1"/>
  <c r="J176" i="1"/>
  <c r="J178" i="1"/>
  <c r="H3" i="1"/>
  <c r="H4" i="1"/>
  <c r="H5" i="1"/>
  <c r="H6" i="1"/>
  <c r="H7" i="1"/>
  <c r="H8" i="1"/>
  <c r="H9" i="1"/>
  <c r="H10" i="1"/>
  <c r="H11" i="1"/>
  <c r="J11" i="1" s="1"/>
  <c r="H12" i="1"/>
  <c r="J12" i="1" s="1"/>
  <c r="H13" i="1"/>
  <c r="J13" i="1" s="1"/>
  <c r="H14" i="1"/>
  <c r="H15" i="1"/>
  <c r="H16" i="1"/>
  <c r="J16" i="1" s="1"/>
  <c r="H17" i="1"/>
  <c r="H18" i="1"/>
  <c r="H19" i="1"/>
  <c r="H20" i="1"/>
  <c r="H21" i="1"/>
  <c r="H22" i="1"/>
  <c r="H23" i="1"/>
  <c r="H24" i="1"/>
  <c r="H25" i="1"/>
  <c r="H26" i="1"/>
  <c r="H27" i="1"/>
  <c r="J27" i="1" s="1"/>
  <c r="H28" i="1"/>
  <c r="J28" i="1" s="1"/>
  <c r="H29" i="1"/>
  <c r="J29" i="1" s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J43" i="1" s="1"/>
  <c r="H44" i="1"/>
  <c r="J44" i="1" s="1"/>
  <c r="H45" i="1"/>
  <c r="J45" i="1" s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J59" i="1" s="1"/>
  <c r="H60" i="1"/>
  <c r="J60" i="1" s="1"/>
  <c r="H61" i="1"/>
  <c r="J61" i="1" s="1"/>
  <c r="H62" i="1"/>
  <c r="H63" i="1"/>
  <c r="H64" i="1"/>
  <c r="J64" i="1" s="1"/>
  <c r="H65" i="1"/>
  <c r="H66" i="1"/>
  <c r="J66" i="1" s="1"/>
  <c r="H67" i="1"/>
  <c r="H68" i="1"/>
  <c r="H69" i="1"/>
  <c r="H70" i="1"/>
  <c r="H71" i="1"/>
  <c r="H72" i="1"/>
  <c r="H73" i="1"/>
  <c r="H74" i="1"/>
  <c r="H75" i="1"/>
  <c r="J75" i="1" s="1"/>
  <c r="H76" i="1"/>
  <c r="J76" i="1" s="1"/>
  <c r="H77" i="1"/>
  <c r="J77" i="1" s="1"/>
  <c r="H78" i="1"/>
  <c r="H79" i="1"/>
  <c r="H80" i="1"/>
  <c r="J80" i="1" s="1"/>
  <c r="H81" i="1"/>
  <c r="H82" i="1"/>
  <c r="J82" i="1" s="1"/>
  <c r="H83" i="1"/>
  <c r="H84" i="1"/>
  <c r="H85" i="1"/>
  <c r="H86" i="1"/>
  <c r="H87" i="1"/>
  <c r="H88" i="1"/>
  <c r="H89" i="1"/>
  <c r="H90" i="1"/>
  <c r="H91" i="1"/>
  <c r="J91" i="1" s="1"/>
  <c r="H92" i="1"/>
  <c r="J92" i="1" s="1"/>
  <c r="H93" i="1"/>
  <c r="J93" i="1" s="1"/>
  <c r="H94" i="1"/>
  <c r="H95" i="1"/>
  <c r="H96" i="1"/>
  <c r="J96" i="1" s="1"/>
  <c r="H97" i="1"/>
  <c r="H98" i="1"/>
  <c r="J98" i="1" s="1"/>
  <c r="H99" i="1"/>
  <c r="H100" i="1"/>
  <c r="H101" i="1"/>
  <c r="H102" i="1"/>
  <c r="H103" i="1"/>
  <c r="H104" i="1"/>
  <c r="H105" i="1"/>
  <c r="H106" i="1"/>
  <c r="H107" i="1"/>
  <c r="J107" i="1" s="1"/>
  <c r="H108" i="1"/>
  <c r="J108" i="1" s="1"/>
  <c r="H109" i="1"/>
  <c r="J109" i="1" s="1"/>
  <c r="H110" i="1"/>
  <c r="H111" i="1"/>
  <c r="H112" i="1"/>
  <c r="J112" i="1" s="1"/>
  <c r="H113" i="1"/>
  <c r="H114" i="1"/>
  <c r="J114" i="1" s="1"/>
  <c r="H115" i="1"/>
  <c r="H116" i="1"/>
  <c r="H117" i="1"/>
  <c r="H118" i="1"/>
  <c r="H119" i="1"/>
  <c r="H120" i="1"/>
  <c r="H121" i="1"/>
  <c r="H122" i="1"/>
  <c r="H123" i="1"/>
  <c r="J123" i="1" s="1"/>
  <c r="H124" i="1"/>
  <c r="J124" i="1" s="1"/>
  <c r="H125" i="1"/>
  <c r="J125" i="1" s="1"/>
  <c r="H126" i="1"/>
  <c r="H127" i="1"/>
  <c r="H128" i="1"/>
  <c r="J128" i="1" s="1"/>
  <c r="H129" i="1"/>
  <c r="H130" i="1"/>
  <c r="J130" i="1" s="1"/>
  <c r="H131" i="1"/>
  <c r="H132" i="1"/>
  <c r="H133" i="1"/>
  <c r="H134" i="1"/>
  <c r="H135" i="1"/>
  <c r="H136" i="1"/>
  <c r="H137" i="1"/>
  <c r="H138" i="1"/>
  <c r="H139" i="1"/>
  <c r="J139" i="1" s="1"/>
  <c r="H140" i="1"/>
  <c r="J140" i="1" s="1"/>
  <c r="H141" i="1"/>
  <c r="J141" i="1" s="1"/>
  <c r="H142" i="1"/>
  <c r="H143" i="1"/>
  <c r="H144" i="1"/>
  <c r="J144" i="1" s="1"/>
  <c r="H145" i="1"/>
  <c r="H146" i="1"/>
  <c r="J146" i="1" s="1"/>
  <c r="H147" i="1"/>
  <c r="H148" i="1"/>
  <c r="H149" i="1"/>
  <c r="H150" i="1"/>
  <c r="H151" i="1"/>
  <c r="H152" i="1"/>
  <c r="H153" i="1"/>
  <c r="H154" i="1"/>
  <c r="H155" i="1"/>
  <c r="J155" i="1" s="1"/>
  <c r="H156" i="1"/>
  <c r="J156" i="1" s="1"/>
  <c r="H157" i="1"/>
  <c r="J157" i="1" s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J171" i="1" s="1"/>
  <c r="H172" i="1"/>
  <c r="J172" i="1" s="1"/>
  <c r="H173" i="1"/>
  <c r="J173" i="1" s="1"/>
  <c r="H174" i="1"/>
  <c r="H175" i="1"/>
  <c r="H176" i="1"/>
  <c r="H177" i="1"/>
  <c r="H178" i="1"/>
  <c r="H179" i="1"/>
  <c r="H180" i="1"/>
  <c r="H181" i="1"/>
  <c r="H182" i="1"/>
  <c r="H183" i="1"/>
  <c r="H184" i="1"/>
  <c r="J184" i="1" s="1"/>
  <c r="H185" i="1"/>
  <c r="H186" i="1"/>
  <c r="H187" i="1"/>
  <c r="J187" i="1" s="1"/>
  <c r="H188" i="1"/>
  <c r="J188" i="1" s="1"/>
  <c r="H189" i="1"/>
  <c r="J189" i="1" s="1"/>
  <c r="H190" i="1"/>
  <c r="H191" i="1"/>
  <c r="H192" i="1"/>
  <c r="J192" i="1" s="1"/>
  <c r="H193" i="1"/>
  <c r="H194" i="1"/>
  <c r="J194" i="1" s="1"/>
  <c r="H195" i="1"/>
  <c r="H196" i="1"/>
  <c r="H197" i="1"/>
  <c r="H198" i="1"/>
  <c r="H199" i="1"/>
  <c r="H200" i="1"/>
  <c r="J200" i="1" s="1"/>
  <c r="H201" i="1"/>
  <c r="H202" i="1"/>
  <c r="H203" i="1"/>
  <c r="J203" i="1" s="1"/>
  <c r="H204" i="1"/>
  <c r="J204" i="1" s="1"/>
  <c r="H205" i="1"/>
  <c r="J205" i="1" s="1"/>
  <c r="H206" i="1"/>
  <c r="H207" i="1"/>
  <c r="H208" i="1"/>
  <c r="J208" i="1" s="1"/>
  <c r="H209" i="1"/>
  <c r="H210" i="1"/>
  <c r="J210" i="1" s="1"/>
  <c r="H211" i="1"/>
  <c r="H212" i="1"/>
  <c r="H213" i="1"/>
  <c r="H214" i="1"/>
  <c r="H215" i="1"/>
  <c r="H216" i="1"/>
  <c r="J216" i="1" s="1"/>
  <c r="H217" i="1"/>
  <c r="H218" i="1"/>
  <c r="H219" i="1"/>
  <c r="J219" i="1" s="1"/>
  <c r="H2" i="1"/>
  <c r="J2" i="1" s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J17" i="1" s="1"/>
  <c r="I18" i="1"/>
  <c r="J18" i="1" s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J33" i="1" s="1"/>
  <c r="I34" i="1"/>
  <c r="J34" i="1" s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J49" i="1" s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J65" i="1" s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J162" i="1" s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J218" i="1" l="1"/>
  <c r="J202" i="1"/>
  <c r="J186" i="1"/>
  <c r="J170" i="1"/>
  <c r="J154" i="1"/>
  <c r="J138" i="1"/>
  <c r="J122" i="1"/>
  <c r="J106" i="1"/>
  <c r="J90" i="1"/>
  <c r="J74" i="1"/>
  <c r="J58" i="1"/>
  <c r="J42" i="1"/>
  <c r="J26" i="1"/>
  <c r="J10" i="1"/>
  <c r="J217" i="1"/>
  <c r="J201" i="1"/>
  <c r="J185" i="1"/>
  <c r="J169" i="1"/>
  <c r="J153" i="1"/>
  <c r="J137" i="1"/>
  <c r="J121" i="1"/>
  <c r="J105" i="1"/>
  <c r="J89" i="1"/>
  <c r="J73" i="1"/>
  <c r="J57" i="1"/>
  <c r="J41" i="1"/>
  <c r="J25" i="1"/>
  <c r="J9" i="1"/>
  <c r="J206" i="1"/>
  <c r="J190" i="1"/>
  <c r="J174" i="1"/>
  <c r="J158" i="1"/>
  <c r="J142" i="1"/>
  <c r="J126" i="1"/>
  <c r="J110" i="1"/>
  <c r="J94" i="1"/>
  <c r="J78" i="1"/>
  <c r="J62" i="1"/>
  <c r="J46" i="1"/>
  <c r="J30" i="1"/>
  <c r="J14" i="1"/>
  <c r="J168" i="1"/>
  <c r="J152" i="1"/>
  <c r="J136" i="1"/>
  <c r="J120" i="1"/>
  <c r="J104" i="1"/>
  <c r="J88" i="1"/>
  <c r="J72" i="1"/>
  <c r="J56" i="1"/>
  <c r="J40" i="1"/>
  <c r="J24" i="1"/>
  <c r="J8" i="1"/>
  <c r="J215" i="1"/>
  <c r="J199" i="1"/>
  <c r="J183" i="1"/>
  <c r="J167" i="1"/>
  <c r="J151" i="1"/>
  <c r="J135" i="1"/>
  <c r="J119" i="1"/>
  <c r="J103" i="1"/>
  <c r="J87" i="1"/>
  <c r="J71" i="1"/>
  <c r="J55" i="1"/>
  <c r="J39" i="1"/>
  <c r="J23" i="1"/>
  <c r="J7" i="1"/>
  <c r="J214" i="1"/>
  <c r="J198" i="1"/>
  <c r="J182" i="1"/>
  <c r="J166" i="1"/>
  <c r="J150" i="1"/>
  <c r="J134" i="1"/>
  <c r="J118" i="1"/>
  <c r="J102" i="1"/>
  <c r="J86" i="1"/>
  <c r="J70" i="1"/>
  <c r="J54" i="1"/>
  <c r="J38" i="1"/>
  <c r="J22" i="1"/>
  <c r="J6" i="1"/>
  <c r="J213" i="1"/>
  <c r="J197" i="1"/>
  <c r="J181" i="1"/>
  <c r="J165" i="1"/>
  <c r="J149" i="1"/>
  <c r="J133" i="1"/>
  <c r="J117" i="1"/>
  <c r="J101" i="1"/>
  <c r="J85" i="1"/>
  <c r="J69" i="1"/>
  <c r="J53" i="1"/>
  <c r="J37" i="1"/>
  <c r="J21" i="1"/>
  <c r="J5" i="1"/>
  <c r="J212" i="1"/>
  <c r="J196" i="1"/>
  <c r="J180" i="1"/>
  <c r="J164" i="1"/>
  <c r="J148" i="1"/>
  <c r="J132" i="1"/>
  <c r="J116" i="1"/>
  <c r="J100" i="1"/>
  <c r="J84" i="1"/>
  <c r="J68" i="1"/>
  <c r="J52" i="1"/>
  <c r="J36" i="1"/>
  <c r="J20" i="1"/>
  <c r="J4" i="1"/>
  <c r="J211" i="1"/>
  <c r="J195" i="1"/>
  <c r="J179" i="1"/>
  <c r="J163" i="1"/>
  <c r="J147" i="1"/>
  <c r="J131" i="1"/>
  <c r="J115" i="1"/>
  <c r="J99" i="1"/>
  <c r="J83" i="1"/>
  <c r="J67" i="1"/>
  <c r="J51" i="1"/>
  <c r="J35" i="1"/>
  <c r="J19" i="1"/>
  <c r="J3" i="1"/>
  <c r="J209" i="1"/>
  <c r="J193" i="1"/>
  <c r="J177" i="1"/>
  <c r="J161" i="1"/>
  <c r="J145" i="1"/>
  <c r="J129" i="1"/>
  <c r="J113" i="1"/>
  <c r="J97" i="1"/>
  <c r="J81" i="1"/>
  <c r="J207" i="1"/>
  <c r="J191" i="1"/>
  <c r="J175" i="1"/>
  <c r="J159" i="1"/>
  <c r="J143" i="1"/>
  <c r="J127" i="1"/>
  <c r="J111" i="1"/>
  <c r="J95" i="1"/>
  <c r="J79" i="1"/>
  <c r="J63" i="1"/>
  <c r="J47" i="1"/>
  <c r="J31" i="1"/>
  <c r="J15" i="1"/>
</calcChain>
</file>

<file path=xl/sharedStrings.xml><?xml version="1.0" encoding="utf-8"?>
<sst xmlns="http://schemas.openxmlformats.org/spreadsheetml/2006/main" count="2656" uniqueCount="195">
  <si>
    <t>[表題行]</t>
  </si>
  <si>
    <t>部門</t>
  </si>
  <si>
    <t>勘定科目</t>
  </si>
  <si>
    <t>補助科目</t>
  </si>
  <si>
    <t>日付</t>
  </si>
  <si>
    <t>伝票No.</t>
  </si>
  <si>
    <t>作業日付</t>
  </si>
  <si>
    <t>仕訳番号</t>
  </si>
  <si>
    <t>決算</t>
  </si>
  <si>
    <t>調整</t>
  </si>
  <si>
    <t>付箋１</t>
  </si>
  <si>
    <t>付箋２</t>
  </si>
  <si>
    <t>タイプ</t>
  </si>
  <si>
    <t>生成元</t>
  </si>
  <si>
    <t>税区分</t>
  </si>
  <si>
    <t>税計算区分</t>
  </si>
  <si>
    <t>相手勘定科目</t>
  </si>
  <si>
    <t>相手補助科目</t>
  </si>
  <si>
    <t>相手部門</t>
  </si>
  <si>
    <t>相手税区分</t>
  </si>
  <si>
    <t>相手税計算区分</t>
  </si>
  <si>
    <t>借方金額</t>
  </si>
  <si>
    <t>借方税額</t>
  </si>
  <si>
    <t>貸方金額</t>
  </si>
  <si>
    <t>貸方税額</t>
  </si>
  <si>
    <t>残高</t>
  </si>
  <si>
    <t>摘要</t>
  </si>
  <si>
    <t>期日</t>
  </si>
  <si>
    <t>番号</t>
  </si>
  <si>
    <t>[明細行]</t>
  </si>
  <si>
    <t>個人事業(合計)</t>
  </si>
  <si>
    <t>メイン口座</t>
  </si>
  <si>
    <t>NO</t>
  </si>
  <si>
    <t>[振伝]</t>
  </si>
  <si>
    <t>個人事業</t>
  </si>
  <si>
    <t>元入金</t>
  </si>
  <si>
    <t>開業資金の入金</t>
  </si>
  <si>
    <t>地代家賃</t>
  </si>
  <si>
    <t>D社</t>
  </si>
  <si>
    <t>課対仕入10%</t>
  </si>
  <si>
    <t>内税</t>
  </si>
  <si>
    <t>1月分家賃</t>
  </si>
  <si>
    <t>広告宣伝費</t>
  </si>
  <si>
    <t>K社</t>
  </si>
  <si>
    <t>1月広告費</t>
  </si>
  <si>
    <t>消耗品費</t>
  </si>
  <si>
    <t>J社</t>
  </si>
  <si>
    <t>1月消耗品購入</t>
  </si>
  <si>
    <t>支払手数料</t>
  </si>
  <si>
    <t>G社</t>
  </si>
  <si>
    <t>1月分振込手数料</t>
  </si>
  <si>
    <t>2月分家賃</t>
  </si>
  <si>
    <t>売掛金</t>
  </si>
  <si>
    <t>A社</t>
  </si>
  <si>
    <t>1月分入金</t>
  </si>
  <si>
    <t>旅費交通費</t>
  </si>
  <si>
    <t>H社</t>
  </si>
  <si>
    <t>2月交通費</t>
  </si>
  <si>
    <t>その他外注費</t>
  </si>
  <si>
    <t>L社</t>
  </si>
  <si>
    <t>2月業務委託費</t>
  </si>
  <si>
    <t>未払金</t>
  </si>
  <si>
    <t>1月利用分カード支払</t>
  </si>
  <si>
    <t>2月分振込手数料</t>
  </si>
  <si>
    <t>3月分家賃</t>
  </si>
  <si>
    <t>B社</t>
  </si>
  <si>
    <t>2月分入金</t>
  </si>
  <si>
    <t>会議費</t>
  </si>
  <si>
    <t>I社</t>
  </si>
  <si>
    <t>3月打合せ費</t>
  </si>
  <si>
    <t>2月利用分カード支払</t>
  </si>
  <si>
    <t>租税公課</t>
  </si>
  <si>
    <t>M社</t>
  </si>
  <si>
    <t>3月納税</t>
  </si>
  <si>
    <t>3月分振込手数料</t>
  </si>
  <si>
    <t>4月分家賃</t>
  </si>
  <si>
    <t>C社</t>
  </si>
  <si>
    <t>3月分入金</t>
  </si>
  <si>
    <t>4月広告費</t>
  </si>
  <si>
    <t>4月交通費</t>
  </si>
  <si>
    <t>雑費</t>
  </si>
  <si>
    <t>N社</t>
  </si>
  <si>
    <t>4月雑費</t>
  </si>
  <si>
    <t>3月利用分カード支払</t>
  </si>
  <si>
    <t>4月分振込手数料</t>
  </si>
  <si>
    <t>5月分家賃</t>
  </si>
  <si>
    <t>4月分入金</t>
  </si>
  <si>
    <t>5月消耗品購入</t>
  </si>
  <si>
    <t>5月業務委託費</t>
  </si>
  <si>
    <t>4月利用分カード支払</t>
  </si>
  <si>
    <t>5月分振込手数料</t>
  </si>
  <si>
    <t>6月分家賃</t>
  </si>
  <si>
    <t>5月分入金</t>
  </si>
  <si>
    <t>6月交通費</t>
  </si>
  <si>
    <t>5月利用分カード支払</t>
  </si>
  <si>
    <t>6月分振込手数料</t>
  </si>
  <si>
    <t>6月納税</t>
  </si>
  <si>
    <t>7月分家賃</t>
  </si>
  <si>
    <t>6月分入金</t>
  </si>
  <si>
    <t>7月広告費</t>
  </si>
  <si>
    <t>7月打合せ費</t>
  </si>
  <si>
    <t>6月利用分カード支払</t>
  </si>
  <si>
    <t>7月分振込手数料</t>
  </si>
  <si>
    <t>8月分家賃</t>
  </si>
  <si>
    <t>7月分入金</t>
  </si>
  <si>
    <t>8月交通費</t>
  </si>
  <si>
    <t>8月業務委託費</t>
  </si>
  <si>
    <t>7月利用分カード支払</t>
  </si>
  <si>
    <t>8月分振込手数料</t>
  </si>
  <si>
    <t>9月分家賃</t>
  </si>
  <si>
    <t>8月分入金</t>
  </si>
  <si>
    <t>9月消耗品購入</t>
  </si>
  <si>
    <t>9月雑費</t>
  </si>
  <si>
    <t>8月利用分カード支払</t>
  </si>
  <si>
    <t>9月分振込手数料</t>
  </si>
  <si>
    <t>9月納税</t>
  </si>
  <si>
    <t>10月分家賃</t>
  </si>
  <si>
    <t>9月分入金</t>
  </si>
  <si>
    <t>10月広告費</t>
  </si>
  <si>
    <t>10月交通費</t>
  </si>
  <si>
    <t>9月利用分カード支払</t>
  </si>
  <si>
    <t>10月分振込手数料</t>
  </si>
  <si>
    <t>11月分家賃</t>
  </si>
  <si>
    <t>10月分入金</t>
  </si>
  <si>
    <t>11月打合せ費</t>
  </si>
  <si>
    <t>11月業務委託費</t>
  </si>
  <si>
    <t>10月利用分カード支払</t>
  </si>
  <si>
    <t>11月分振込手数料</t>
  </si>
  <si>
    <t>12月分家賃</t>
  </si>
  <si>
    <t>11月分入金</t>
  </si>
  <si>
    <t>12月交通費</t>
  </si>
  <si>
    <t>11月利用分カード支払</t>
  </si>
  <si>
    <t>12月納税</t>
  </si>
  <si>
    <t>12月分振込手数料</t>
  </si>
  <si>
    <t>その他売上高</t>
  </si>
  <si>
    <t>課税売上10%</t>
  </si>
  <si>
    <t>1月分請求</t>
  </si>
  <si>
    <t>2月分請求</t>
  </si>
  <si>
    <t>3月分請求</t>
  </si>
  <si>
    <t>4月分請求</t>
  </si>
  <si>
    <t>5月分請求</t>
  </si>
  <si>
    <t>6月分請求</t>
  </si>
  <si>
    <t>7月分請求</t>
  </si>
  <si>
    <t>8月分請求</t>
  </si>
  <si>
    <t>9月分請求</t>
  </si>
  <si>
    <t>10月分請求</t>
  </si>
  <si>
    <t>11月分請求</t>
  </si>
  <si>
    <t>12月分請求</t>
  </si>
  <si>
    <t>E社</t>
  </si>
  <si>
    <t>ｼｽﾃﾑ利用料</t>
  </si>
  <si>
    <t>1月分システム利用料</t>
  </si>
  <si>
    <t>F社</t>
  </si>
  <si>
    <t>通信費</t>
  </si>
  <si>
    <t>1月分通信費</t>
  </si>
  <si>
    <t>2月分システム利用料</t>
  </si>
  <si>
    <t>2月分通信費</t>
  </si>
  <si>
    <t>3月分システム利用料</t>
  </si>
  <si>
    <t>3月分通信費</t>
  </si>
  <si>
    <t>4月分システム利用料</t>
  </si>
  <si>
    <t>4月分通信費</t>
  </si>
  <si>
    <t>5月分システム利用料</t>
  </si>
  <si>
    <t>5月分通信費</t>
  </si>
  <si>
    <t>6月分システム利用料</t>
  </si>
  <si>
    <t>6月分通信費</t>
  </si>
  <si>
    <t>7月分システム利用料</t>
  </si>
  <si>
    <t>7月分通信費</t>
  </si>
  <si>
    <t>8月分システム利用料</t>
  </si>
  <si>
    <t>8月分通信費</t>
  </si>
  <si>
    <t>9月分システム利用料</t>
  </si>
  <si>
    <t>9月分通信費</t>
  </si>
  <si>
    <t>10月分システム利用料</t>
  </si>
  <si>
    <t>10月分通信費</t>
  </si>
  <si>
    <t>11月分システム利用料</t>
  </si>
  <si>
    <t>11月分通信費</t>
  </si>
  <si>
    <t>12月分システム利用料</t>
  </si>
  <si>
    <t>12月分通信費</t>
  </si>
  <si>
    <t>No</t>
    <phoneticPr fontId="2"/>
  </si>
  <si>
    <t>総計</t>
  </si>
  <si>
    <t>BS</t>
  </si>
  <si>
    <t>BS</t>
    <phoneticPr fontId="2"/>
  </si>
  <si>
    <t>PL</t>
  </si>
  <si>
    <t>PL</t>
    <phoneticPr fontId="2"/>
  </si>
  <si>
    <t>区分</t>
    <rPh sb="0" eb="2">
      <t>クブン</t>
    </rPh>
    <phoneticPr fontId="2"/>
  </si>
  <si>
    <t>勘定科目</t>
    <phoneticPr fontId="2"/>
  </si>
  <si>
    <t>★科目No</t>
  </si>
  <si>
    <t>★科目No</t>
    <rPh sb="1" eb="3">
      <t>カモク</t>
    </rPh>
    <phoneticPr fontId="2"/>
  </si>
  <si>
    <t>★区分</t>
  </si>
  <si>
    <t>★区分</t>
    <rPh sb="1" eb="3">
      <t>クブン</t>
    </rPh>
    <phoneticPr fontId="2"/>
  </si>
  <si>
    <t>★月</t>
    <rPh sb="1" eb="2">
      <t>ツキ</t>
    </rPh>
    <phoneticPr fontId="2"/>
  </si>
  <si>
    <t>★年</t>
    <rPh sb="1" eb="2">
      <t>ネン</t>
    </rPh>
    <phoneticPr fontId="2"/>
  </si>
  <si>
    <t>★年月</t>
  </si>
  <si>
    <t>★年月</t>
    <rPh sb="1" eb="3">
      <t>ネンツキ</t>
    </rPh>
    <phoneticPr fontId="2"/>
  </si>
  <si>
    <t>★貸借金額</t>
    <rPh sb="1" eb="3">
      <t>タイシャク</t>
    </rPh>
    <rPh sb="3" eb="5">
      <t>キンガク</t>
    </rPh>
    <phoneticPr fontId="2"/>
  </si>
  <si>
    <t>(空白)</t>
  </si>
  <si>
    <t>合計 / ★貸借金額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</si>
</sst>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\-mm\-dd"/>
    <numFmt numFmtId="177" formatCode="yy&quot;年&quot;mm&quot;月&quot;"/>
    <numFmt numFmtId="182" formatCode="yy/mm"/>
  </numFmts>
  <fonts count="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0"/>
      <color rgb="FFFFFFFF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9EADBA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wrapText="1"/>
    </xf>
    <xf numFmtId="176" fontId="4" fillId="0" borderId="0" xfId="0" applyNumberFormat="1" applyFont="1"/>
    <xf numFmtId="3" fontId="4" fillId="0" borderId="0" xfId="0" applyNumberFormat="1" applyFont="1"/>
    <xf numFmtId="38" fontId="4" fillId="0" borderId="0" xfId="1" applyFont="1" applyAlignment="1"/>
    <xf numFmtId="0" fontId="5" fillId="3" borderId="1" xfId="0" applyFont="1" applyFill="1" applyBorder="1" applyAlignment="1">
      <alignment horizontal="center" vertical="center"/>
    </xf>
    <xf numFmtId="0" fontId="0" fillId="0" borderId="0" xfId="0" pivotButton="1"/>
    <xf numFmtId="38" fontId="0" fillId="0" borderId="0" xfId="0" applyNumberFormat="1"/>
    <xf numFmtId="0" fontId="3" fillId="4" borderId="1" xfId="0" applyFont="1" applyFill="1" applyBorder="1" applyAlignment="1">
      <alignment horizontal="center" vertical="center"/>
    </xf>
    <xf numFmtId="38" fontId="3" fillId="4" borderId="1" xfId="1" applyFont="1" applyFill="1" applyBorder="1" applyAlignment="1">
      <alignment horizontal="center" vertical="center"/>
    </xf>
    <xf numFmtId="177" fontId="4" fillId="0" borderId="0" xfId="1" applyNumberFormat="1" applyFont="1" applyAlignment="1"/>
    <xf numFmtId="38" fontId="0" fillId="0" borderId="0" xfId="1" applyFont="1" applyAlignment="1"/>
    <xf numFmtId="182" fontId="0" fillId="0" borderId="0" xfId="0" applyNumberFormat="1"/>
  </cellXfs>
  <cellStyles count="2">
    <cellStyle name="桁区切り" xfId="1" builtinId="6"/>
    <cellStyle name="標準" xfId="0" builtinId="0"/>
  </cellStyles>
  <dxfs count="2">
    <dxf>
      <numFmt numFmtId="6" formatCode="#,##0;[Red]\-#,##0"/>
    </dxf>
    <dxf>
      <numFmt numFmtId="182" formatCode="yy/mm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宮本大樹" refreshedDate="46128.435836574077" createdVersion="8" refreshedVersion="8" minRefreshableVersion="3" recordCount="219" xr:uid="{9874F0D8-6B8D-43FC-80C1-DFED9CAC2556}">
  <cacheSource type="worksheet">
    <worksheetSource ref="A1:AJ1048576" sheet="Sheet1"/>
  </cacheSource>
  <cacheFields count="38">
    <cacheField name="[表題行]" numFmtId="0">
      <sharedItems containsBlank="1"/>
    </cacheField>
    <cacheField name="部門" numFmtId="0">
      <sharedItems containsBlank="1"/>
    </cacheField>
    <cacheField name="勘定科目" numFmtId="0">
      <sharedItems containsBlank="1" count="17">
        <s v="メイン口座"/>
        <s v="売掛金"/>
        <s v="未払金"/>
        <s v="その他売上高"/>
        <s v="地代家賃"/>
        <s v="ｼｽﾃﾑ利用料"/>
        <s v="通信費"/>
        <s v="支払手数料"/>
        <s v="旅費交通費"/>
        <s v="会議費"/>
        <s v="消耗品費"/>
        <s v="広告宣伝費"/>
        <s v="その他外注費"/>
        <s v="租税公課"/>
        <s v="雑費"/>
        <s v="元入金"/>
        <m/>
      </sharedItems>
    </cacheField>
    <cacheField name="★科目No" numFmtId="0">
      <sharedItems containsString="0" containsBlank="1" containsNumber="1" containsInteger="1" minValue="1" maxValue="16" count="17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m/>
      </sharedItems>
    </cacheField>
    <cacheField name="★区分" numFmtId="0">
      <sharedItems containsBlank="1" count="3">
        <s v="BS"/>
        <s v="PL"/>
        <m/>
      </sharedItems>
    </cacheField>
    <cacheField name="補助科目" numFmtId="0">
      <sharedItems containsBlank="1"/>
    </cacheField>
    <cacheField name="日付" numFmtId="0">
      <sharedItems containsNonDate="0" containsDate="1" containsString="0" containsBlank="1" minDate="2025-01-01T00:00:00" maxDate="2026-01-01T00:00:00"/>
    </cacheField>
    <cacheField name="★年" numFmtId="0">
      <sharedItems containsString="0" containsBlank="1" containsNumber="1" containsInteger="1" minValue="2025" maxValue="2025"/>
    </cacheField>
    <cacheField name="★月" numFmtId="0">
      <sharedItems containsString="0" containsBlank="1" containsNumber="1" containsInteger="1" minValue="1" maxValue="12"/>
    </cacheField>
    <cacheField name="★年月" numFmtId="0">
      <sharedItems containsNonDate="0" containsDate="1" containsString="0" containsBlank="1" minDate="2025-01-01T00:00:00" maxDate="2025-12-02T00:00:00" count="13">
        <d v="2025-01-01T00:00:00"/>
        <d v="2025-02-01T00:00:00"/>
        <d v="2025-03-01T00:00:00"/>
        <d v="2025-04-01T00:00:00"/>
        <d v="2025-05-01T00:00:00"/>
        <d v="2025-06-01T00:00:00"/>
        <d v="2025-07-01T00:00:00"/>
        <d v="2025-08-01T00:00:00"/>
        <d v="2025-09-01T00:00:00"/>
        <d v="2025-10-01T00:00:00"/>
        <d v="2025-11-01T00:00:00"/>
        <d v="2025-12-01T00:00:00"/>
        <m/>
      </sharedItems>
      <fieldGroup par="37"/>
    </cacheField>
    <cacheField name="伝票No." numFmtId="0">
      <sharedItems containsString="0" containsBlank="1" containsNumber="1" containsInteger="1" minValue="1001" maxValue="1109"/>
    </cacheField>
    <cacheField name="作業日付" numFmtId="0">
      <sharedItems containsNonDate="0" containsDate="1" containsString="0" containsBlank="1" minDate="2025-12-31T00:00:00" maxDate="2026-01-01T00:00:00"/>
    </cacheField>
    <cacheField name="仕訳番号" numFmtId="0">
      <sharedItems containsString="0" containsBlank="1" containsNumber="1" containsInteger="1" minValue="500001" maxValue="500109"/>
    </cacheField>
    <cacheField name="決算" numFmtId="0">
      <sharedItems containsNonDate="0" containsString="0" containsBlank="1"/>
    </cacheField>
    <cacheField name="調整" numFmtId="0">
      <sharedItems containsBlank="1"/>
    </cacheField>
    <cacheField name="付箋１" numFmtId="0">
      <sharedItems containsNonDate="0" containsString="0" containsBlank="1"/>
    </cacheField>
    <cacheField name="付箋２" numFmtId="0">
      <sharedItems containsNonDate="0" containsString="0" containsBlank="1"/>
    </cacheField>
    <cacheField name="タイプ" numFmtId="0">
      <sharedItems containsBlank="1"/>
    </cacheField>
    <cacheField name="生成元" numFmtId="0">
      <sharedItems containsNonDate="0" containsString="0" containsBlank="1"/>
    </cacheField>
    <cacheField name="部門2" numFmtId="0">
      <sharedItems containsBlank="1"/>
    </cacheField>
    <cacheField name="税区分" numFmtId="0">
      <sharedItems containsBlank="1"/>
    </cacheField>
    <cacheField name="税計算区分" numFmtId="0">
      <sharedItems containsBlank="1"/>
    </cacheField>
    <cacheField name="相手勘定科目" numFmtId="0">
      <sharedItems containsBlank="1"/>
    </cacheField>
    <cacheField name="相手補助科目" numFmtId="0">
      <sharedItems containsBlank="1"/>
    </cacheField>
    <cacheField name="相手部門" numFmtId="0">
      <sharedItems containsBlank="1"/>
    </cacheField>
    <cacheField name="相手税区分" numFmtId="0">
      <sharedItems containsBlank="1"/>
    </cacheField>
    <cacheField name="相手税計算区分" numFmtId="0">
      <sharedItems containsBlank="1"/>
    </cacheField>
    <cacheField name="借方金額" numFmtId="38">
      <sharedItems containsString="0" containsBlank="1" containsNumber="1" containsInteger="1" minValue="330" maxValue="400000"/>
    </cacheField>
    <cacheField name="借方税額" numFmtId="0">
      <sharedItems containsNonDate="0" containsString="0" containsBlank="1"/>
    </cacheField>
    <cacheField name="貸方金額" numFmtId="38">
      <sharedItems containsString="0" containsBlank="1" containsNumber="1" containsInteger="1" minValue="330" maxValue="400000"/>
    </cacheField>
    <cacheField name="貸方税額" numFmtId="0">
      <sharedItems containsNonDate="0" containsString="0" containsBlank="1"/>
    </cacheField>
    <cacheField name="★貸借金額" numFmtId="0">
      <sharedItems containsString="0" containsBlank="1" containsNumber="1" containsInteger="1" minValue="-400000" maxValue="400000"/>
    </cacheField>
    <cacheField name="残高" numFmtId="0">
      <sharedItems containsString="0" containsBlank="1" containsNumber="1" containsInteger="1" minValue="0" maxValue="2960000"/>
    </cacheField>
    <cacheField name="摘要" numFmtId="0">
      <sharedItems containsBlank="1"/>
    </cacheField>
    <cacheField name="期日" numFmtId="0">
      <sharedItems containsNonDate="0" containsString="0" containsBlank="1"/>
    </cacheField>
    <cacheField name="番号" numFmtId="0">
      <sharedItems containsNonDate="0" containsString="0" containsBlank="1"/>
    </cacheField>
    <cacheField name="日 (★年月)" numFmtId="0" databaseField="0">
      <fieldGroup base="9">
        <rangePr groupBy="days" startDate="2025-01-01T00:00:00" endDate="2025-12-02T00:00:00"/>
        <groupItems count="368">
          <s v="&lt;2025/1/1"/>
          <s v="1月1日"/>
          <s v="1月2日"/>
          <s v="1月3日"/>
          <s v="1月4日"/>
          <s v="1月5日"/>
          <s v="1月6日"/>
          <s v="1月7日"/>
          <s v="1月8日"/>
          <s v="1月9日"/>
          <s v="1月10日"/>
          <s v="1月11日"/>
          <s v="1月12日"/>
          <s v="1月13日"/>
          <s v="1月14日"/>
          <s v="1月15日"/>
          <s v="1月16日"/>
          <s v="1月17日"/>
          <s v="1月18日"/>
          <s v="1月19日"/>
          <s v="1月20日"/>
          <s v="1月21日"/>
          <s v="1月22日"/>
          <s v="1月23日"/>
          <s v="1月24日"/>
          <s v="1月25日"/>
          <s v="1月26日"/>
          <s v="1月27日"/>
          <s v="1月28日"/>
          <s v="1月29日"/>
          <s v="1月30日"/>
          <s v="1月31日"/>
          <s v="2月1日"/>
          <s v="2月2日"/>
          <s v="2月3日"/>
          <s v="2月4日"/>
          <s v="2月5日"/>
          <s v="2月6日"/>
          <s v="2月7日"/>
          <s v="2月8日"/>
          <s v="2月9日"/>
          <s v="2月10日"/>
          <s v="2月11日"/>
          <s v="2月12日"/>
          <s v="2月13日"/>
          <s v="2月14日"/>
          <s v="2月15日"/>
          <s v="2月16日"/>
          <s v="2月17日"/>
          <s v="2月18日"/>
          <s v="2月19日"/>
          <s v="2月20日"/>
          <s v="2月21日"/>
          <s v="2月22日"/>
          <s v="2月23日"/>
          <s v="2月24日"/>
          <s v="2月25日"/>
          <s v="2月26日"/>
          <s v="2月27日"/>
          <s v="2月28日"/>
          <s v="2月29日"/>
          <s v="3月1日"/>
          <s v="3月2日"/>
          <s v="3月3日"/>
          <s v="3月4日"/>
          <s v="3月5日"/>
          <s v="3月6日"/>
          <s v="3月7日"/>
          <s v="3月8日"/>
          <s v="3月9日"/>
          <s v="3月10日"/>
          <s v="3月11日"/>
          <s v="3月12日"/>
          <s v="3月13日"/>
          <s v="3月14日"/>
          <s v="3月15日"/>
          <s v="3月16日"/>
          <s v="3月17日"/>
          <s v="3月18日"/>
          <s v="3月19日"/>
          <s v="3月20日"/>
          <s v="3月21日"/>
          <s v="3月22日"/>
          <s v="3月23日"/>
          <s v="3月24日"/>
          <s v="3月25日"/>
          <s v="3月26日"/>
          <s v="3月27日"/>
          <s v="3月28日"/>
          <s v="3月29日"/>
          <s v="3月30日"/>
          <s v="3月31日"/>
          <s v="4月1日"/>
          <s v="4月2日"/>
          <s v="4月3日"/>
          <s v="4月4日"/>
          <s v="4月5日"/>
          <s v="4月6日"/>
          <s v="4月7日"/>
          <s v="4月8日"/>
          <s v="4月9日"/>
          <s v="4月10日"/>
          <s v="4月11日"/>
          <s v="4月12日"/>
          <s v="4月13日"/>
          <s v="4月14日"/>
          <s v="4月15日"/>
          <s v="4月16日"/>
          <s v="4月17日"/>
          <s v="4月18日"/>
          <s v="4月19日"/>
          <s v="4月20日"/>
          <s v="4月21日"/>
          <s v="4月22日"/>
          <s v="4月23日"/>
          <s v="4月24日"/>
          <s v="4月25日"/>
          <s v="4月26日"/>
          <s v="4月27日"/>
          <s v="4月28日"/>
          <s v="4月29日"/>
          <s v="4月30日"/>
          <s v="5月1日"/>
          <s v="5月2日"/>
          <s v="5月3日"/>
          <s v="5月4日"/>
          <s v="5月5日"/>
          <s v="5月6日"/>
          <s v="5月7日"/>
          <s v="5月8日"/>
          <s v="5月9日"/>
          <s v="5月10日"/>
          <s v="5月11日"/>
          <s v="5月12日"/>
          <s v="5月13日"/>
          <s v="5月14日"/>
          <s v="5月15日"/>
          <s v="5月16日"/>
          <s v="5月17日"/>
          <s v="5月18日"/>
          <s v="5月19日"/>
          <s v="5月20日"/>
          <s v="5月21日"/>
          <s v="5月22日"/>
          <s v="5月23日"/>
          <s v="5月24日"/>
          <s v="5月25日"/>
          <s v="5月26日"/>
          <s v="5月27日"/>
          <s v="5月28日"/>
          <s v="5月29日"/>
          <s v="5月30日"/>
          <s v="5月31日"/>
          <s v="6月1日"/>
          <s v="6月2日"/>
          <s v="6月3日"/>
          <s v="6月4日"/>
          <s v="6月5日"/>
          <s v="6月6日"/>
          <s v="6月7日"/>
          <s v="6月8日"/>
          <s v="6月9日"/>
          <s v="6月10日"/>
          <s v="6月11日"/>
          <s v="6月12日"/>
          <s v="6月13日"/>
          <s v="6月14日"/>
          <s v="6月15日"/>
          <s v="6月16日"/>
          <s v="6月17日"/>
          <s v="6月18日"/>
          <s v="6月19日"/>
          <s v="6月20日"/>
          <s v="6月21日"/>
          <s v="6月22日"/>
          <s v="6月23日"/>
          <s v="6月24日"/>
          <s v="6月25日"/>
          <s v="6月26日"/>
          <s v="6月27日"/>
          <s v="6月28日"/>
          <s v="6月29日"/>
          <s v="6月30日"/>
          <s v="7月1日"/>
          <s v="7月2日"/>
          <s v="7月3日"/>
          <s v="7月4日"/>
          <s v="7月5日"/>
          <s v="7月6日"/>
          <s v="7月7日"/>
          <s v="7月8日"/>
          <s v="7月9日"/>
          <s v="7月10日"/>
          <s v="7月11日"/>
          <s v="7月12日"/>
          <s v="7月13日"/>
          <s v="7月14日"/>
          <s v="7月15日"/>
          <s v="7月16日"/>
          <s v="7月17日"/>
          <s v="7月18日"/>
          <s v="7月19日"/>
          <s v="7月20日"/>
          <s v="7月21日"/>
          <s v="7月22日"/>
          <s v="7月23日"/>
          <s v="7月24日"/>
          <s v="7月25日"/>
          <s v="7月26日"/>
          <s v="7月27日"/>
          <s v="7月28日"/>
          <s v="7月29日"/>
          <s v="7月30日"/>
          <s v="7月31日"/>
          <s v="8月1日"/>
          <s v="8月2日"/>
          <s v="8月3日"/>
          <s v="8月4日"/>
          <s v="8月5日"/>
          <s v="8月6日"/>
          <s v="8月7日"/>
          <s v="8月8日"/>
          <s v="8月9日"/>
          <s v="8月10日"/>
          <s v="8月11日"/>
          <s v="8月12日"/>
          <s v="8月13日"/>
          <s v="8月14日"/>
          <s v="8月15日"/>
          <s v="8月16日"/>
          <s v="8月17日"/>
          <s v="8月18日"/>
          <s v="8月19日"/>
          <s v="8月20日"/>
          <s v="8月21日"/>
          <s v="8月22日"/>
          <s v="8月23日"/>
          <s v="8月24日"/>
          <s v="8月25日"/>
          <s v="8月26日"/>
          <s v="8月27日"/>
          <s v="8月28日"/>
          <s v="8月29日"/>
          <s v="8月30日"/>
          <s v="8月31日"/>
          <s v="9月1日"/>
          <s v="9月2日"/>
          <s v="9月3日"/>
          <s v="9月4日"/>
          <s v="9月5日"/>
          <s v="9月6日"/>
          <s v="9月7日"/>
          <s v="9月8日"/>
          <s v="9月9日"/>
          <s v="9月10日"/>
          <s v="9月11日"/>
          <s v="9月12日"/>
          <s v="9月13日"/>
          <s v="9月14日"/>
          <s v="9月15日"/>
          <s v="9月16日"/>
          <s v="9月17日"/>
          <s v="9月18日"/>
          <s v="9月19日"/>
          <s v="9月20日"/>
          <s v="9月21日"/>
          <s v="9月22日"/>
          <s v="9月23日"/>
          <s v="9月24日"/>
          <s v="9月25日"/>
          <s v="9月26日"/>
          <s v="9月27日"/>
          <s v="9月28日"/>
          <s v="9月29日"/>
          <s v="9月30日"/>
          <s v="10月1日"/>
          <s v="10月2日"/>
          <s v="10月3日"/>
          <s v="10月4日"/>
          <s v="10月5日"/>
          <s v="10月6日"/>
          <s v="10月7日"/>
          <s v="10月8日"/>
          <s v="10月9日"/>
          <s v="10月10日"/>
          <s v="10月11日"/>
          <s v="10月12日"/>
          <s v="10月13日"/>
          <s v="10月14日"/>
          <s v="10月15日"/>
          <s v="10月16日"/>
          <s v="10月17日"/>
          <s v="10月18日"/>
          <s v="10月19日"/>
          <s v="10月20日"/>
          <s v="10月21日"/>
          <s v="10月22日"/>
          <s v="10月23日"/>
          <s v="10月24日"/>
          <s v="10月25日"/>
          <s v="10月26日"/>
          <s v="10月27日"/>
          <s v="10月28日"/>
          <s v="10月29日"/>
          <s v="10月30日"/>
          <s v="10月31日"/>
          <s v="11月1日"/>
          <s v="11月2日"/>
          <s v="11月3日"/>
          <s v="11月4日"/>
          <s v="11月5日"/>
          <s v="11月6日"/>
          <s v="11月7日"/>
          <s v="11月8日"/>
          <s v="11月9日"/>
          <s v="11月10日"/>
          <s v="11月11日"/>
          <s v="11月12日"/>
          <s v="11月13日"/>
          <s v="11月14日"/>
          <s v="11月15日"/>
          <s v="11月16日"/>
          <s v="11月17日"/>
          <s v="11月18日"/>
          <s v="11月19日"/>
          <s v="11月20日"/>
          <s v="11月21日"/>
          <s v="11月22日"/>
          <s v="11月23日"/>
          <s v="11月24日"/>
          <s v="11月25日"/>
          <s v="11月26日"/>
          <s v="11月27日"/>
          <s v="11月28日"/>
          <s v="11月29日"/>
          <s v="11月30日"/>
          <s v="12月1日"/>
          <s v="12月2日"/>
          <s v="12月3日"/>
          <s v="12月4日"/>
          <s v="12月5日"/>
          <s v="12月6日"/>
          <s v="12月7日"/>
          <s v="12月8日"/>
          <s v="12月9日"/>
          <s v="12月10日"/>
          <s v="12月11日"/>
          <s v="12月12日"/>
          <s v="12月13日"/>
          <s v="12月14日"/>
          <s v="12月15日"/>
          <s v="12月16日"/>
          <s v="12月17日"/>
          <s v="12月18日"/>
          <s v="12月19日"/>
          <s v="12月20日"/>
          <s v="12月21日"/>
          <s v="12月22日"/>
          <s v="12月23日"/>
          <s v="12月24日"/>
          <s v="12月25日"/>
          <s v="12月26日"/>
          <s v="12月27日"/>
          <s v="12月28日"/>
          <s v="12月29日"/>
          <s v="12月30日"/>
          <s v="12月31日"/>
          <s v="&gt;2025/12/2"/>
        </groupItems>
      </fieldGroup>
    </cacheField>
    <cacheField name="月 (★年月)" numFmtId="0" databaseField="0">
      <fieldGroup base="9">
        <rangePr groupBy="months" startDate="2025-01-01T00:00:00" endDate="2025-12-02T00:00:00"/>
        <groupItems count="14">
          <s v="&lt;2025/1/1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5/12/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9">
  <r>
    <s v="[明細行]"/>
    <s v="個人事業(合計)"/>
    <x v="0"/>
    <x v="0"/>
    <x v="0"/>
    <m/>
    <d v="2025-01-01T00:00:00"/>
    <n v="2025"/>
    <n v="1"/>
    <x v="0"/>
    <n v="1001"/>
    <d v="2025-12-31T00:00:00"/>
    <n v="500001"/>
    <m/>
    <s v="NO"/>
    <m/>
    <m/>
    <s v="[振伝]"/>
    <m/>
    <s v="個人事業"/>
    <m/>
    <m/>
    <s v="元入金"/>
    <m/>
    <s v="個人事業"/>
    <m/>
    <m/>
    <n v="400000"/>
    <m/>
    <m/>
    <m/>
    <n v="400000"/>
    <n v="400000"/>
    <s v="開業資金の入金"/>
    <m/>
    <m/>
  </r>
  <r>
    <s v="[明細行]"/>
    <s v="個人事業(合計)"/>
    <x v="0"/>
    <x v="0"/>
    <x v="0"/>
    <m/>
    <d v="2025-01-01T00:00:00"/>
    <n v="2025"/>
    <n v="1"/>
    <x v="0"/>
    <n v="1003"/>
    <d v="2025-12-31T00:00:00"/>
    <n v="500003"/>
    <m/>
    <s v="NO"/>
    <m/>
    <m/>
    <s v="[振伝]"/>
    <m/>
    <s v="個人事業"/>
    <m/>
    <m/>
    <s v="地代家賃"/>
    <s v="D社"/>
    <s v="個人事業"/>
    <s v="課対仕入10%"/>
    <s v="内税"/>
    <m/>
    <m/>
    <n v="65000"/>
    <m/>
    <n v="-65000"/>
    <n v="335000"/>
    <s v="1月分家賃"/>
    <m/>
    <m/>
  </r>
  <r>
    <s v="[明細行]"/>
    <s v="個人事業(合計)"/>
    <x v="0"/>
    <x v="0"/>
    <x v="0"/>
    <m/>
    <d v="2025-01-12T00:00:00"/>
    <n v="2025"/>
    <n v="1"/>
    <x v="0"/>
    <n v="1008"/>
    <d v="2025-12-31T00:00:00"/>
    <n v="500008"/>
    <m/>
    <s v="NO"/>
    <m/>
    <m/>
    <s v="[振伝]"/>
    <m/>
    <s v="個人事業"/>
    <m/>
    <m/>
    <s v="広告宣伝費"/>
    <s v="K社"/>
    <s v="個人事業"/>
    <s v="課対仕入10%"/>
    <s v="内税"/>
    <m/>
    <m/>
    <n v="15000"/>
    <m/>
    <n v="-15000"/>
    <n v="320000"/>
    <s v="1月広告費"/>
    <m/>
    <m/>
  </r>
  <r>
    <s v="[明細行]"/>
    <s v="個人事業(合計)"/>
    <x v="0"/>
    <x v="0"/>
    <x v="0"/>
    <m/>
    <d v="2025-01-15T00:00:00"/>
    <n v="2025"/>
    <n v="1"/>
    <x v="0"/>
    <n v="1007"/>
    <d v="2025-12-31T00:00:00"/>
    <n v="500007"/>
    <m/>
    <s v="NO"/>
    <m/>
    <m/>
    <s v="[振伝]"/>
    <m/>
    <s v="個人事業"/>
    <m/>
    <m/>
    <s v="消耗品費"/>
    <s v="J社"/>
    <s v="個人事業"/>
    <s v="課対仕入10%"/>
    <s v="内税"/>
    <m/>
    <m/>
    <n v="2800"/>
    <m/>
    <n v="-2800"/>
    <n v="317200"/>
    <s v="1月消耗品購入"/>
    <m/>
    <m/>
  </r>
  <r>
    <s v="[明細行]"/>
    <s v="個人事業(合計)"/>
    <x v="0"/>
    <x v="0"/>
    <x v="0"/>
    <m/>
    <d v="2025-01-31T00:00:00"/>
    <n v="2025"/>
    <n v="1"/>
    <x v="0"/>
    <n v="1006"/>
    <d v="2025-12-31T00:00:00"/>
    <n v="500006"/>
    <m/>
    <s v="NO"/>
    <m/>
    <m/>
    <s v="[振伝]"/>
    <m/>
    <s v="個人事業"/>
    <m/>
    <m/>
    <s v="支払手数料"/>
    <s v="G社"/>
    <s v="個人事業"/>
    <s v="課対仕入10%"/>
    <s v="内税"/>
    <m/>
    <m/>
    <n v="330"/>
    <m/>
    <n v="-330"/>
    <n v="316870"/>
    <s v="1月分振込手数料"/>
    <m/>
    <m/>
  </r>
  <r>
    <s v="[明細行]"/>
    <s v="個人事業(合計)"/>
    <x v="0"/>
    <x v="0"/>
    <x v="0"/>
    <m/>
    <d v="2025-02-01T00:00:00"/>
    <n v="2025"/>
    <n v="2"/>
    <x v="1"/>
    <n v="1011"/>
    <d v="2025-12-31T00:00:00"/>
    <n v="500011"/>
    <m/>
    <s v="NO"/>
    <m/>
    <m/>
    <s v="[振伝]"/>
    <m/>
    <s v="個人事業"/>
    <m/>
    <m/>
    <s v="地代家賃"/>
    <s v="D社"/>
    <s v="個人事業"/>
    <s v="課対仕入10%"/>
    <s v="内税"/>
    <m/>
    <m/>
    <n v="65000"/>
    <m/>
    <n v="-65000"/>
    <n v="251870"/>
    <s v="2月分家賃"/>
    <m/>
    <m/>
  </r>
  <r>
    <s v="[明細行]"/>
    <s v="個人事業(合計)"/>
    <x v="0"/>
    <x v="0"/>
    <x v="0"/>
    <m/>
    <d v="2025-02-10T00:00:00"/>
    <n v="2025"/>
    <n v="2"/>
    <x v="1"/>
    <n v="1010"/>
    <d v="2025-12-31T00:00:00"/>
    <n v="500010"/>
    <m/>
    <s v="NO"/>
    <m/>
    <m/>
    <s v="[振伝]"/>
    <m/>
    <s v="個人事業"/>
    <m/>
    <m/>
    <s v="売掛金"/>
    <s v="A社"/>
    <s v="個人事業"/>
    <m/>
    <m/>
    <n v="220000"/>
    <m/>
    <m/>
    <m/>
    <n v="220000"/>
    <n v="471870"/>
    <s v="1月分入金"/>
    <m/>
    <m/>
  </r>
  <r>
    <s v="[明細行]"/>
    <s v="個人事業(合計)"/>
    <x v="0"/>
    <x v="0"/>
    <x v="0"/>
    <m/>
    <d v="2025-02-20T00:00:00"/>
    <n v="2025"/>
    <n v="2"/>
    <x v="1"/>
    <n v="1016"/>
    <d v="2025-12-31T00:00:00"/>
    <n v="500016"/>
    <m/>
    <s v="NO"/>
    <m/>
    <m/>
    <s v="[振伝]"/>
    <m/>
    <s v="個人事業"/>
    <m/>
    <m/>
    <s v="旅費交通費"/>
    <s v="H社"/>
    <s v="個人事業"/>
    <s v="課対仕入10%"/>
    <s v="内税"/>
    <m/>
    <m/>
    <n v="4500"/>
    <m/>
    <n v="-4500"/>
    <n v="467370"/>
    <s v="2月交通費"/>
    <m/>
    <m/>
  </r>
  <r>
    <s v="[明細行]"/>
    <s v="個人事業(合計)"/>
    <x v="0"/>
    <x v="0"/>
    <x v="0"/>
    <m/>
    <d v="2025-02-25T00:00:00"/>
    <n v="2025"/>
    <n v="2"/>
    <x v="1"/>
    <n v="1017"/>
    <d v="2025-12-31T00:00:00"/>
    <n v="500017"/>
    <m/>
    <s v="NO"/>
    <m/>
    <m/>
    <s v="[振伝]"/>
    <m/>
    <s v="個人事業"/>
    <m/>
    <m/>
    <s v="その他外注費"/>
    <s v="L社"/>
    <s v="個人事業"/>
    <s v="課対仕入10%"/>
    <s v="内税"/>
    <m/>
    <m/>
    <n v="35000"/>
    <m/>
    <n v="-35000"/>
    <n v="432370"/>
    <s v="2月業務委託費"/>
    <m/>
    <m/>
  </r>
  <r>
    <s v="[明細行]"/>
    <s v="個人事業(合計)"/>
    <x v="0"/>
    <x v="0"/>
    <x v="0"/>
    <m/>
    <d v="2025-02-27T00:00:00"/>
    <n v="2025"/>
    <n v="2"/>
    <x v="1"/>
    <n v="1014"/>
    <d v="2025-12-31T00:00:00"/>
    <n v="500014"/>
    <m/>
    <s v="NO"/>
    <m/>
    <m/>
    <s v="[振伝]"/>
    <m/>
    <s v="個人事業"/>
    <m/>
    <m/>
    <s v="未払金"/>
    <m/>
    <s v="個人事業"/>
    <m/>
    <m/>
    <m/>
    <m/>
    <n v="15400"/>
    <m/>
    <n v="-15400"/>
    <n v="416970"/>
    <s v="1月利用分カード支払"/>
    <m/>
    <m/>
  </r>
  <r>
    <s v="[明細行]"/>
    <s v="個人事業(合計)"/>
    <x v="0"/>
    <x v="0"/>
    <x v="0"/>
    <m/>
    <d v="2025-02-28T00:00:00"/>
    <n v="2025"/>
    <n v="2"/>
    <x v="1"/>
    <n v="1015"/>
    <d v="2025-12-31T00:00:00"/>
    <n v="500015"/>
    <m/>
    <s v="NO"/>
    <m/>
    <m/>
    <s v="[振伝]"/>
    <m/>
    <s v="個人事業"/>
    <m/>
    <m/>
    <s v="支払手数料"/>
    <s v="G社"/>
    <s v="個人事業"/>
    <s v="課対仕入10%"/>
    <s v="内税"/>
    <m/>
    <m/>
    <n v="330"/>
    <m/>
    <n v="-330"/>
    <n v="416640"/>
    <s v="2月分振込手数料"/>
    <m/>
    <m/>
  </r>
  <r>
    <s v="[明細行]"/>
    <s v="個人事業(合計)"/>
    <x v="0"/>
    <x v="0"/>
    <x v="0"/>
    <m/>
    <d v="2025-03-01T00:00:00"/>
    <n v="2025"/>
    <n v="3"/>
    <x v="2"/>
    <n v="1020"/>
    <d v="2025-12-31T00:00:00"/>
    <n v="500020"/>
    <m/>
    <s v="NO"/>
    <m/>
    <m/>
    <s v="[振伝]"/>
    <m/>
    <s v="個人事業"/>
    <m/>
    <m/>
    <s v="地代家賃"/>
    <s v="D社"/>
    <s v="個人事業"/>
    <s v="課対仕入10%"/>
    <s v="内税"/>
    <m/>
    <m/>
    <n v="65000"/>
    <m/>
    <n v="-65000"/>
    <n v="351640"/>
    <s v="3月分家賃"/>
    <m/>
    <m/>
  </r>
  <r>
    <s v="[明細行]"/>
    <s v="個人事業(合計)"/>
    <x v="0"/>
    <x v="0"/>
    <x v="0"/>
    <m/>
    <d v="2025-03-10T00:00:00"/>
    <n v="2025"/>
    <n v="3"/>
    <x v="2"/>
    <n v="1019"/>
    <d v="2025-12-31T00:00:00"/>
    <n v="500019"/>
    <m/>
    <s v="NO"/>
    <m/>
    <m/>
    <s v="[振伝]"/>
    <m/>
    <s v="個人事業"/>
    <m/>
    <m/>
    <s v="売掛金"/>
    <s v="B社"/>
    <s v="個人事業"/>
    <m/>
    <m/>
    <n v="180000"/>
    <m/>
    <m/>
    <m/>
    <n v="180000"/>
    <n v="531640"/>
    <s v="2月分入金"/>
    <m/>
    <m/>
  </r>
  <r>
    <s v="[明細行]"/>
    <s v="個人事業(合計)"/>
    <x v="0"/>
    <x v="0"/>
    <x v="0"/>
    <m/>
    <d v="2025-03-18T00:00:00"/>
    <n v="2025"/>
    <n v="3"/>
    <x v="2"/>
    <n v="1025"/>
    <d v="2025-12-31T00:00:00"/>
    <n v="500025"/>
    <m/>
    <s v="NO"/>
    <m/>
    <m/>
    <s v="[振伝]"/>
    <m/>
    <s v="個人事業"/>
    <m/>
    <m/>
    <s v="会議費"/>
    <s v="I社"/>
    <s v="個人事業"/>
    <s v="課対仕入10%"/>
    <s v="内税"/>
    <m/>
    <m/>
    <n v="3600"/>
    <m/>
    <n v="-3600"/>
    <n v="528040"/>
    <s v="3月打合せ費"/>
    <m/>
    <m/>
  </r>
  <r>
    <s v="[明細行]"/>
    <s v="個人事業(合計)"/>
    <x v="0"/>
    <x v="0"/>
    <x v="0"/>
    <m/>
    <d v="2025-03-27T00:00:00"/>
    <n v="2025"/>
    <n v="3"/>
    <x v="2"/>
    <n v="1023"/>
    <d v="2025-12-31T00:00:00"/>
    <n v="500023"/>
    <m/>
    <s v="NO"/>
    <m/>
    <m/>
    <s v="[振伝]"/>
    <m/>
    <s v="個人事業"/>
    <m/>
    <m/>
    <s v="未払金"/>
    <m/>
    <s v="個人事業"/>
    <m/>
    <m/>
    <m/>
    <m/>
    <n v="15400"/>
    <m/>
    <n v="-15400"/>
    <n v="512640"/>
    <s v="2月利用分カード支払"/>
    <m/>
    <m/>
  </r>
  <r>
    <s v="[明細行]"/>
    <s v="個人事業(合計)"/>
    <x v="0"/>
    <x v="0"/>
    <x v="0"/>
    <m/>
    <d v="2025-03-30T00:00:00"/>
    <n v="2025"/>
    <n v="3"/>
    <x v="2"/>
    <n v="1026"/>
    <d v="2025-12-31T00:00:00"/>
    <n v="500026"/>
    <m/>
    <s v="NO"/>
    <m/>
    <m/>
    <s v="[振伝]"/>
    <m/>
    <s v="個人事業"/>
    <m/>
    <m/>
    <s v="租税公課"/>
    <s v="M社"/>
    <s v="個人事業"/>
    <m/>
    <m/>
    <m/>
    <m/>
    <n v="30000"/>
    <m/>
    <n v="-30000"/>
    <n v="482640"/>
    <s v="3月納税"/>
    <m/>
    <m/>
  </r>
  <r>
    <s v="[明細行]"/>
    <s v="個人事業(合計)"/>
    <x v="0"/>
    <x v="0"/>
    <x v="0"/>
    <m/>
    <d v="2025-03-31T00:00:00"/>
    <n v="2025"/>
    <n v="3"/>
    <x v="2"/>
    <n v="1024"/>
    <d v="2025-12-31T00:00:00"/>
    <n v="500024"/>
    <m/>
    <s v="NO"/>
    <m/>
    <m/>
    <s v="[振伝]"/>
    <m/>
    <s v="個人事業"/>
    <m/>
    <m/>
    <s v="支払手数料"/>
    <s v="G社"/>
    <s v="個人事業"/>
    <s v="課対仕入10%"/>
    <s v="内税"/>
    <m/>
    <m/>
    <n v="330"/>
    <m/>
    <n v="-330"/>
    <n v="482310"/>
    <s v="3月分振込手数料"/>
    <m/>
    <m/>
  </r>
  <r>
    <s v="[明細行]"/>
    <s v="個人事業(合計)"/>
    <x v="0"/>
    <x v="0"/>
    <x v="0"/>
    <m/>
    <d v="2025-04-01T00:00:00"/>
    <n v="2025"/>
    <n v="4"/>
    <x v="3"/>
    <n v="1029"/>
    <d v="2025-12-31T00:00:00"/>
    <n v="500029"/>
    <m/>
    <s v="NO"/>
    <m/>
    <m/>
    <s v="[振伝]"/>
    <m/>
    <s v="個人事業"/>
    <m/>
    <m/>
    <s v="地代家賃"/>
    <s v="D社"/>
    <s v="個人事業"/>
    <s v="課対仕入10%"/>
    <s v="内税"/>
    <m/>
    <m/>
    <n v="65000"/>
    <m/>
    <n v="-65000"/>
    <n v="417310"/>
    <s v="4月分家賃"/>
    <m/>
    <m/>
  </r>
  <r>
    <s v="[明細行]"/>
    <s v="個人事業(合計)"/>
    <x v="0"/>
    <x v="0"/>
    <x v="0"/>
    <m/>
    <d v="2025-04-10T00:00:00"/>
    <n v="2025"/>
    <n v="4"/>
    <x v="3"/>
    <n v="1028"/>
    <d v="2025-12-31T00:00:00"/>
    <n v="500028"/>
    <m/>
    <s v="NO"/>
    <m/>
    <m/>
    <s v="[振伝]"/>
    <m/>
    <s v="個人事業"/>
    <m/>
    <m/>
    <s v="売掛金"/>
    <s v="C社"/>
    <s v="個人事業"/>
    <m/>
    <m/>
    <n v="260000"/>
    <m/>
    <m/>
    <m/>
    <n v="260000"/>
    <n v="677310"/>
    <s v="3月分入金"/>
    <m/>
    <m/>
  </r>
  <r>
    <s v="[明細行]"/>
    <s v="個人事業(合計)"/>
    <x v="0"/>
    <x v="0"/>
    <x v="0"/>
    <m/>
    <d v="2025-04-12T00:00:00"/>
    <n v="2025"/>
    <n v="4"/>
    <x v="3"/>
    <n v="1035"/>
    <d v="2025-12-31T00:00:00"/>
    <n v="500035"/>
    <m/>
    <s v="NO"/>
    <m/>
    <m/>
    <s v="[振伝]"/>
    <m/>
    <s v="個人事業"/>
    <m/>
    <m/>
    <s v="広告宣伝費"/>
    <s v="K社"/>
    <s v="個人事業"/>
    <s v="課対仕入10%"/>
    <s v="内税"/>
    <m/>
    <m/>
    <n v="20000"/>
    <m/>
    <n v="-20000"/>
    <n v="657310"/>
    <s v="4月広告費"/>
    <m/>
    <m/>
  </r>
  <r>
    <s v="[明細行]"/>
    <s v="個人事業(合計)"/>
    <x v="0"/>
    <x v="0"/>
    <x v="0"/>
    <m/>
    <d v="2025-04-20T00:00:00"/>
    <n v="2025"/>
    <n v="4"/>
    <x v="3"/>
    <n v="1034"/>
    <d v="2025-12-31T00:00:00"/>
    <n v="500034"/>
    <m/>
    <s v="NO"/>
    <m/>
    <m/>
    <s v="[振伝]"/>
    <m/>
    <s v="個人事業"/>
    <m/>
    <m/>
    <s v="旅費交通費"/>
    <s v="H社"/>
    <s v="個人事業"/>
    <s v="課対仕入10%"/>
    <s v="内税"/>
    <m/>
    <m/>
    <n v="6200"/>
    <m/>
    <n v="-6200"/>
    <n v="651110"/>
    <s v="4月交通費"/>
    <m/>
    <m/>
  </r>
  <r>
    <s v="[明細行]"/>
    <s v="個人事業(合計)"/>
    <x v="0"/>
    <x v="0"/>
    <x v="0"/>
    <m/>
    <d v="2025-04-22T00:00:00"/>
    <n v="2025"/>
    <n v="4"/>
    <x v="3"/>
    <n v="1036"/>
    <d v="2025-12-31T00:00:00"/>
    <n v="500036"/>
    <m/>
    <s v="NO"/>
    <m/>
    <m/>
    <s v="[振伝]"/>
    <m/>
    <s v="個人事業"/>
    <m/>
    <m/>
    <s v="雑費"/>
    <s v="N社"/>
    <s v="個人事業"/>
    <s v="課対仕入10%"/>
    <s v="内税"/>
    <m/>
    <m/>
    <n v="2200"/>
    <m/>
    <n v="-2200"/>
    <n v="648910"/>
    <s v="4月雑費"/>
    <m/>
    <m/>
  </r>
  <r>
    <s v="[明細行]"/>
    <s v="個人事業(合計)"/>
    <x v="0"/>
    <x v="0"/>
    <x v="0"/>
    <m/>
    <d v="2025-04-27T00:00:00"/>
    <n v="2025"/>
    <n v="4"/>
    <x v="3"/>
    <n v="1032"/>
    <d v="2025-12-31T00:00:00"/>
    <n v="500032"/>
    <m/>
    <s v="NO"/>
    <m/>
    <m/>
    <s v="[振伝]"/>
    <m/>
    <s v="個人事業"/>
    <m/>
    <m/>
    <s v="未払金"/>
    <m/>
    <s v="個人事業"/>
    <m/>
    <m/>
    <m/>
    <m/>
    <n v="15400"/>
    <m/>
    <n v="-15400"/>
    <n v="633510"/>
    <s v="3月利用分カード支払"/>
    <m/>
    <m/>
  </r>
  <r>
    <s v="[明細行]"/>
    <s v="個人事業(合計)"/>
    <x v="0"/>
    <x v="0"/>
    <x v="0"/>
    <m/>
    <d v="2025-04-30T00:00:00"/>
    <n v="2025"/>
    <n v="4"/>
    <x v="3"/>
    <n v="1033"/>
    <d v="2025-12-31T00:00:00"/>
    <n v="500033"/>
    <m/>
    <s v="NO"/>
    <m/>
    <m/>
    <s v="[振伝]"/>
    <m/>
    <s v="個人事業"/>
    <m/>
    <m/>
    <s v="支払手数料"/>
    <s v="G社"/>
    <s v="個人事業"/>
    <s v="課対仕入10%"/>
    <s v="内税"/>
    <m/>
    <m/>
    <n v="330"/>
    <m/>
    <n v="-330"/>
    <n v="633180"/>
    <s v="4月分振込手数料"/>
    <m/>
    <m/>
  </r>
  <r>
    <s v="[明細行]"/>
    <s v="個人事業(合計)"/>
    <x v="0"/>
    <x v="0"/>
    <x v="0"/>
    <m/>
    <d v="2025-05-01T00:00:00"/>
    <n v="2025"/>
    <n v="5"/>
    <x v="4"/>
    <n v="1039"/>
    <d v="2025-12-31T00:00:00"/>
    <n v="500039"/>
    <m/>
    <s v="NO"/>
    <m/>
    <m/>
    <s v="[振伝]"/>
    <m/>
    <s v="個人事業"/>
    <m/>
    <m/>
    <s v="地代家賃"/>
    <s v="D社"/>
    <s v="個人事業"/>
    <s v="課対仕入10%"/>
    <s v="内税"/>
    <m/>
    <m/>
    <n v="65000"/>
    <m/>
    <n v="-65000"/>
    <n v="568180"/>
    <s v="5月分家賃"/>
    <m/>
    <m/>
  </r>
  <r>
    <s v="[明細行]"/>
    <s v="個人事業(合計)"/>
    <x v="0"/>
    <x v="0"/>
    <x v="0"/>
    <m/>
    <d v="2025-05-10T00:00:00"/>
    <n v="2025"/>
    <n v="5"/>
    <x v="4"/>
    <n v="1038"/>
    <d v="2025-12-31T00:00:00"/>
    <n v="500038"/>
    <m/>
    <s v="NO"/>
    <m/>
    <m/>
    <s v="[振伝]"/>
    <m/>
    <s v="個人事業"/>
    <m/>
    <m/>
    <s v="売掛金"/>
    <s v="A社"/>
    <s v="個人事業"/>
    <m/>
    <m/>
    <n v="240000"/>
    <m/>
    <m/>
    <m/>
    <n v="240000"/>
    <n v="808180"/>
    <s v="4月分入金"/>
    <m/>
    <m/>
  </r>
  <r>
    <s v="[明細行]"/>
    <s v="個人事業(合計)"/>
    <x v="0"/>
    <x v="0"/>
    <x v="0"/>
    <m/>
    <d v="2025-05-15T00:00:00"/>
    <n v="2025"/>
    <n v="5"/>
    <x v="4"/>
    <n v="1044"/>
    <d v="2025-12-31T00:00:00"/>
    <n v="500044"/>
    <m/>
    <s v="NO"/>
    <m/>
    <m/>
    <s v="[振伝]"/>
    <m/>
    <s v="個人事業"/>
    <m/>
    <m/>
    <s v="消耗品費"/>
    <s v="J社"/>
    <s v="個人事業"/>
    <s v="課対仕入10%"/>
    <s v="内税"/>
    <m/>
    <m/>
    <n v="4500"/>
    <m/>
    <n v="-4500"/>
    <n v="803680"/>
    <s v="5月消耗品購入"/>
    <m/>
    <m/>
  </r>
  <r>
    <s v="[明細行]"/>
    <s v="個人事業(合計)"/>
    <x v="0"/>
    <x v="0"/>
    <x v="0"/>
    <m/>
    <d v="2025-05-25T00:00:00"/>
    <n v="2025"/>
    <n v="5"/>
    <x v="4"/>
    <n v="1045"/>
    <d v="2025-12-31T00:00:00"/>
    <n v="500045"/>
    <m/>
    <s v="NO"/>
    <m/>
    <m/>
    <s v="[振伝]"/>
    <m/>
    <s v="個人事業"/>
    <m/>
    <m/>
    <s v="その他外注費"/>
    <s v="L社"/>
    <s v="個人事業"/>
    <s v="課対仕入10%"/>
    <s v="内税"/>
    <m/>
    <m/>
    <n v="48000"/>
    <m/>
    <n v="-48000"/>
    <n v="755680"/>
    <s v="5月業務委託費"/>
    <m/>
    <m/>
  </r>
  <r>
    <s v="[明細行]"/>
    <s v="個人事業(合計)"/>
    <x v="0"/>
    <x v="0"/>
    <x v="0"/>
    <m/>
    <d v="2025-05-27T00:00:00"/>
    <n v="2025"/>
    <n v="5"/>
    <x v="4"/>
    <n v="1042"/>
    <d v="2025-12-31T00:00:00"/>
    <n v="500042"/>
    <m/>
    <s v="NO"/>
    <m/>
    <m/>
    <s v="[振伝]"/>
    <m/>
    <s v="個人事業"/>
    <m/>
    <m/>
    <s v="未払金"/>
    <m/>
    <s v="個人事業"/>
    <m/>
    <m/>
    <m/>
    <m/>
    <n v="15400"/>
    <m/>
    <n v="-15400"/>
    <n v="740280"/>
    <s v="4月利用分カード支払"/>
    <m/>
    <m/>
  </r>
  <r>
    <s v="[明細行]"/>
    <s v="個人事業(合計)"/>
    <x v="0"/>
    <x v="0"/>
    <x v="0"/>
    <m/>
    <d v="2025-05-31T00:00:00"/>
    <n v="2025"/>
    <n v="5"/>
    <x v="4"/>
    <n v="1043"/>
    <d v="2025-12-31T00:00:00"/>
    <n v="500043"/>
    <m/>
    <s v="NO"/>
    <m/>
    <m/>
    <s v="[振伝]"/>
    <m/>
    <s v="個人事業"/>
    <m/>
    <m/>
    <s v="支払手数料"/>
    <s v="G社"/>
    <s v="個人事業"/>
    <s v="課対仕入10%"/>
    <s v="内税"/>
    <m/>
    <m/>
    <n v="330"/>
    <m/>
    <n v="-330"/>
    <n v="739950"/>
    <s v="5月分振込手数料"/>
    <m/>
    <m/>
  </r>
  <r>
    <s v="[明細行]"/>
    <s v="個人事業(合計)"/>
    <x v="0"/>
    <x v="0"/>
    <x v="0"/>
    <m/>
    <d v="2025-06-01T00:00:00"/>
    <n v="2025"/>
    <n v="6"/>
    <x v="5"/>
    <n v="1048"/>
    <d v="2025-12-31T00:00:00"/>
    <n v="500048"/>
    <m/>
    <s v="NO"/>
    <m/>
    <m/>
    <s v="[振伝]"/>
    <m/>
    <s v="個人事業"/>
    <m/>
    <m/>
    <s v="地代家賃"/>
    <s v="D社"/>
    <s v="個人事業"/>
    <s v="課対仕入10%"/>
    <s v="内税"/>
    <m/>
    <m/>
    <n v="65000"/>
    <m/>
    <n v="-65000"/>
    <n v="674950"/>
    <s v="6月分家賃"/>
    <m/>
    <m/>
  </r>
  <r>
    <s v="[明細行]"/>
    <s v="個人事業(合計)"/>
    <x v="0"/>
    <x v="0"/>
    <x v="0"/>
    <m/>
    <d v="2025-06-10T00:00:00"/>
    <n v="2025"/>
    <n v="6"/>
    <x v="5"/>
    <n v="1047"/>
    <d v="2025-12-31T00:00:00"/>
    <n v="500047"/>
    <m/>
    <s v="NO"/>
    <m/>
    <m/>
    <s v="[振伝]"/>
    <m/>
    <s v="個人事業"/>
    <m/>
    <m/>
    <s v="売掛金"/>
    <s v="B社"/>
    <s v="個人事業"/>
    <m/>
    <m/>
    <n v="280000"/>
    <m/>
    <m/>
    <m/>
    <n v="280000"/>
    <n v="954950"/>
    <s v="5月分入金"/>
    <m/>
    <m/>
  </r>
  <r>
    <s v="[明細行]"/>
    <s v="個人事業(合計)"/>
    <x v="0"/>
    <x v="0"/>
    <x v="0"/>
    <m/>
    <d v="2025-06-20T00:00:00"/>
    <n v="2025"/>
    <n v="6"/>
    <x v="5"/>
    <n v="1053"/>
    <d v="2025-12-31T00:00:00"/>
    <n v="500053"/>
    <m/>
    <s v="NO"/>
    <m/>
    <m/>
    <s v="[振伝]"/>
    <m/>
    <s v="個人事業"/>
    <m/>
    <m/>
    <s v="旅費交通費"/>
    <s v="H社"/>
    <s v="個人事業"/>
    <s v="課対仕入10%"/>
    <s v="内税"/>
    <m/>
    <m/>
    <n v="8100"/>
    <m/>
    <n v="-8100"/>
    <n v="946850"/>
    <s v="6月交通費"/>
    <m/>
    <m/>
  </r>
  <r>
    <s v="[明細行]"/>
    <s v="個人事業(合計)"/>
    <x v="0"/>
    <x v="0"/>
    <x v="0"/>
    <m/>
    <d v="2025-06-27T00:00:00"/>
    <n v="2025"/>
    <n v="6"/>
    <x v="5"/>
    <n v="1051"/>
    <d v="2025-12-31T00:00:00"/>
    <n v="500051"/>
    <m/>
    <s v="NO"/>
    <m/>
    <m/>
    <s v="[振伝]"/>
    <m/>
    <s v="個人事業"/>
    <m/>
    <m/>
    <s v="未払金"/>
    <m/>
    <s v="個人事業"/>
    <m/>
    <m/>
    <m/>
    <m/>
    <n v="15400"/>
    <m/>
    <n v="-15400"/>
    <n v="931450"/>
    <s v="5月利用分カード支払"/>
    <m/>
    <m/>
  </r>
  <r>
    <s v="[明細行]"/>
    <s v="個人事業(合計)"/>
    <x v="0"/>
    <x v="0"/>
    <x v="0"/>
    <m/>
    <d v="2025-06-30T00:00:00"/>
    <n v="2025"/>
    <n v="6"/>
    <x v="5"/>
    <n v="1052"/>
    <d v="2025-12-31T00:00:00"/>
    <n v="500052"/>
    <m/>
    <s v="NO"/>
    <m/>
    <m/>
    <s v="[振伝]"/>
    <m/>
    <s v="個人事業"/>
    <m/>
    <m/>
    <s v="支払手数料"/>
    <s v="G社"/>
    <s v="個人事業"/>
    <s v="課対仕入10%"/>
    <s v="内税"/>
    <m/>
    <m/>
    <n v="330"/>
    <m/>
    <n v="-330"/>
    <n v="931120"/>
    <s v="6月分振込手数料"/>
    <m/>
    <m/>
  </r>
  <r>
    <s v="[明細行]"/>
    <s v="個人事業(合計)"/>
    <x v="0"/>
    <x v="0"/>
    <x v="0"/>
    <m/>
    <d v="2025-06-30T00:00:00"/>
    <n v="2025"/>
    <n v="6"/>
    <x v="5"/>
    <n v="1054"/>
    <d v="2025-12-31T00:00:00"/>
    <n v="500054"/>
    <m/>
    <s v="NO"/>
    <m/>
    <m/>
    <s v="[振伝]"/>
    <m/>
    <s v="個人事業"/>
    <m/>
    <m/>
    <s v="租税公課"/>
    <s v="M社"/>
    <s v="個人事業"/>
    <m/>
    <m/>
    <m/>
    <m/>
    <n v="30000"/>
    <m/>
    <n v="-30000"/>
    <n v="901120"/>
    <s v="6月納税"/>
    <m/>
    <m/>
  </r>
  <r>
    <s v="[明細行]"/>
    <s v="個人事業(合計)"/>
    <x v="0"/>
    <x v="0"/>
    <x v="0"/>
    <m/>
    <d v="2025-07-01T00:00:00"/>
    <n v="2025"/>
    <n v="7"/>
    <x v="6"/>
    <n v="1057"/>
    <d v="2025-12-31T00:00:00"/>
    <n v="500057"/>
    <m/>
    <s v="NO"/>
    <m/>
    <m/>
    <s v="[振伝]"/>
    <m/>
    <s v="個人事業"/>
    <m/>
    <m/>
    <s v="地代家賃"/>
    <s v="D社"/>
    <s v="個人事業"/>
    <s v="課対仕入10%"/>
    <s v="内税"/>
    <m/>
    <m/>
    <n v="65000"/>
    <m/>
    <n v="-65000"/>
    <n v="836120"/>
    <s v="7月分家賃"/>
    <m/>
    <m/>
  </r>
  <r>
    <s v="[明細行]"/>
    <s v="個人事業(合計)"/>
    <x v="0"/>
    <x v="0"/>
    <x v="0"/>
    <m/>
    <d v="2025-07-10T00:00:00"/>
    <n v="2025"/>
    <n v="7"/>
    <x v="6"/>
    <n v="1056"/>
    <d v="2025-12-31T00:00:00"/>
    <n v="500056"/>
    <m/>
    <s v="NO"/>
    <m/>
    <m/>
    <s v="[振伝]"/>
    <m/>
    <s v="個人事業"/>
    <m/>
    <m/>
    <s v="売掛金"/>
    <s v="C社"/>
    <s v="個人事業"/>
    <m/>
    <m/>
    <n v="210000"/>
    <m/>
    <m/>
    <m/>
    <n v="210000"/>
    <n v="1046120"/>
    <s v="6月分入金"/>
    <m/>
    <m/>
  </r>
  <r>
    <s v="[明細行]"/>
    <s v="個人事業(合計)"/>
    <x v="0"/>
    <x v="0"/>
    <x v="0"/>
    <m/>
    <d v="2025-07-12T00:00:00"/>
    <n v="2025"/>
    <n v="7"/>
    <x v="6"/>
    <n v="1063"/>
    <d v="2025-12-31T00:00:00"/>
    <n v="500063"/>
    <m/>
    <s v="NO"/>
    <m/>
    <m/>
    <s v="[振伝]"/>
    <m/>
    <s v="個人事業"/>
    <m/>
    <m/>
    <s v="広告宣伝費"/>
    <s v="K社"/>
    <s v="個人事業"/>
    <s v="課対仕入10%"/>
    <s v="内税"/>
    <m/>
    <m/>
    <n v="18000"/>
    <m/>
    <n v="-18000"/>
    <n v="1028120"/>
    <s v="7月広告費"/>
    <m/>
    <m/>
  </r>
  <r>
    <s v="[明細行]"/>
    <s v="個人事業(合計)"/>
    <x v="0"/>
    <x v="0"/>
    <x v="0"/>
    <m/>
    <d v="2025-07-18T00:00:00"/>
    <n v="2025"/>
    <n v="7"/>
    <x v="6"/>
    <n v="1062"/>
    <d v="2025-12-31T00:00:00"/>
    <n v="500062"/>
    <m/>
    <s v="NO"/>
    <m/>
    <m/>
    <s v="[振伝]"/>
    <m/>
    <s v="個人事業"/>
    <m/>
    <m/>
    <s v="会議費"/>
    <s v="I社"/>
    <s v="個人事業"/>
    <s v="課対仕入10%"/>
    <s v="内税"/>
    <m/>
    <m/>
    <n v="5200"/>
    <m/>
    <n v="-5200"/>
    <n v="1022920"/>
    <s v="7月打合せ費"/>
    <m/>
    <m/>
  </r>
  <r>
    <s v="[明細行]"/>
    <s v="個人事業(合計)"/>
    <x v="0"/>
    <x v="0"/>
    <x v="0"/>
    <m/>
    <d v="2025-07-27T00:00:00"/>
    <n v="2025"/>
    <n v="7"/>
    <x v="6"/>
    <n v="1060"/>
    <d v="2025-12-31T00:00:00"/>
    <n v="500060"/>
    <m/>
    <s v="NO"/>
    <m/>
    <m/>
    <s v="[振伝]"/>
    <m/>
    <s v="個人事業"/>
    <m/>
    <m/>
    <s v="未払金"/>
    <m/>
    <s v="個人事業"/>
    <m/>
    <m/>
    <m/>
    <m/>
    <n v="15400"/>
    <m/>
    <n v="-15400"/>
    <n v="1007520"/>
    <s v="6月利用分カード支払"/>
    <m/>
    <m/>
  </r>
  <r>
    <s v="[明細行]"/>
    <s v="個人事業(合計)"/>
    <x v="0"/>
    <x v="0"/>
    <x v="0"/>
    <m/>
    <d v="2025-07-31T00:00:00"/>
    <n v="2025"/>
    <n v="7"/>
    <x v="6"/>
    <n v="1061"/>
    <d v="2025-12-31T00:00:00"/>
    <n v="500061"/>
    <m/>
    <s v="NO"/>
    <m/>
    <m/>
    <s v="[振伝]"/>
    <m/>
    <s v="個人事業"/>
    <m/>
    <m/>
    <s v="支払手数料"/>
    <s v="G社"/>
    <s v="個人事業"/>
    <s v="課対仕入10%"/>
    <s v="内税"/>
    <m/>
    <m/>
    <n v="330"/>
    <m/>
    <n v="-330"/>
    <n v="1007190"/>
    <s v="7月分振込手数料"/>
    <m/>
    <m/>
  </r>
  <r>
    <s v="[明細行]"/>
    <s v="個人事業(合計)"/>
    <x v="0"/>
    <x v="0"/>
    <x v="0"/>
    <m/>
    <d v="2025-08-01T00:00:00"/>
    <n v="2025"/>
    <n v="8"/>
    <x v="7"/>
    <n v="1066"/>
    <d v="2025-12-31T00:00:00"/>
    <n v="500066"/>
    <m/>
    <s v="NO"/>
    <m/>
    <m/>
    <s v="[振伝]"/>
    <m/>
    <s v="個人事業"/>
    <m/>
    <m/>
    <s v="地代家賃"/>
    <s v="D社"/>
    <s v="個人事業"/>
    <s v="課対仕入10%"/>
    <s v="内税"/>
    <m/>
    <m/>
    <n v="65000"/>
    <m/>
    <n v="-65000"/>
    <n v="942190"/>
    <s v="8月分家賃"/>
    <m/>
    <m/>
  </r>
  <r>
    <s v="[明細行]"/>
    <s v="個人事業(合計)"/>
    <x v="0"/>
    <x v="0"/>
    <x v="0"/>
    <m/>
    <d v="2025-08-10T00:00:00"/>
    <n v="2025"/>
    <n v="8"/>
    <x v="7"/>
    <n v="1065"/>
    <d v="2025-12-31T00:00:00"/>
    <n v="500065"/>
    <m/>
    <s v="NO"/>
    <m/>
    <m/>
    <s v="[振伝]"/>
    <m/>
    <s v="個人事業"/>
    <m/>
    <m/>
    <s v="売掛金"/>
    <s v="A社"/>
    <s v="個人事業"/>
    <m/>
    <m/>
    <n v="300000"/>
    <m/>
    <m/>
    <m/>
    <n v="300000"/>
    <n v="1242190"/>
    <s v="7月分入金"/>
    <m/>
    <m/>
  </r>
  <r>
    <s v="[明細行]"/>
    <s v="個人事業(合計)"/>
    <x v="0"/>
    <x v="0"/>
    <x v="0"/>
    <m/>
    <d v="2025-08-20T00:00:00"/>
    <n v="2025"/>
    <n v="8"/>
    <x v="7"/>
    <n v="1071"/>
    <d v="2025-12-31T00:00:00"/>
    <n v="500071"/>
    <m/>
    <s v="NO"/>
    <m/>
    <m/>
    <s v="[振伝]"/>
    <m/>
    <s v="個人事業"/>
    <m/>
    <m/>
    <s v="旅費交通費"/>
    <s v="H社"/>
    <s v="個人事業"/>
    <s v="課対仕入10%"/>
    <s v="内税"/>
    <m/>
    <m/>
    <n v="5300"/>
    <m/>
    <n v="-5300"/>
    <n v="1236890"/>
    <s v="8月交通費"/>
    <m/>
    <m/>
  </r>
  <r>
    <s v="[明細行]"/>
    <s v="個人事業(合計)"/>
    <x v="0"/>
    <x v="0"/>
    <x v="0"/>
    <m/>
    <d v="2025-08-25T00:00:00"/>
    <n v="2025"/>
    <n v="8"/>
    <x v="7"/>
    <n v="1072"/>
    <d v="2025-12-31T00:00:00"/>
    <n v="500072"/>
    <m/>
    <s v="NO"/>
    <m/>
    <m/>
    <s v="[振伝]"/>
    <m/>
    <s v="個人事業"/>
    <m/>
    <m/>
    <s v="その他外注費"/>
    <s v="L社"/>
    <s v="個人事業"/>
    <s v="課対仕入10%"/>
    <s v="内税"/>
    <m/>
    <m/>
    <n v="42000"/>
    <m/>
    <n v="-42000"/>
    <n v="1194890"/>
    <s v="8月業務委託費"/>
    <m/>
    <m/>
  </r>
  <r>
    <s v="[明細行]"/>
    <s v="個人事業(合計)"/>
    <x v="0"/>
    <x v="0"/>
    <x v="0"/>
    <m/>
    <d v="2025-08-27T00:00:00"/>
    <n v="2025"/>
    <n v="8"/>
    <x v="7"/>
    <n v="1069"/>
    <d v="2025-12-31T00:00:00"/>
    <n v="500069"/>
    <m/>
    <s v="NO"/>
    <m/>
    <m/>
    <s v="[振伝]"/>
    <m/>
    <s v="個人事業"/>
    <m/>
    <m/>
    <s v="未払金"/>
    <m/>
    <s v="個人事業"/>
    <m/>
    <m/>
    <m/>
    <m/>
    <n v="15400"/>
    <m/>
    <n v="-15400"/>
    <n v="1179490"/>
    <s v="7月利用分カード支払"/>
    <m/>
    <m/>
  </r>
  <r>
    <s v="[明細行]"/>
    <s v="個人事業(合計)"/>
    <x v="0"/>
    <x v="0"/>
    <x v="0"/>
    <m/>
    <d v="2025-08-31T00:00:00"/>
    <n v="2025"/>
    <n v="8"/>
    <x v="7"/>
    <n v="1070"/>
    <d v="2025-12-31T00:00:00"/>
    <n v="500070"/>
    <m/>
    <s v="NO"/>
    <m/>
    <m/>
    <s v="[振伝]"/>
    <m/>
    <s v="個人事業"/>
    <m/>
    <m/>
    <s v="支払手数料"/>
    <s v="G社"/>
    <s v="個人事業"/>
    <s v="課対仕入10%"/>
    <s v="内税"/>
    <m/>
    <m/>
    <n v="330"/>
    <m/>
    <n v="-330"/>
    <n v="1179160"/>
    <s v="8月分振込手数料"/>
    <m/>
    <m/>
  </r>
  <r>
    <s v="[明細行]"/>
    <s v="個人事業(合計)"/>
    <x v="0"/>
    <x v="0"/>
    <x v="0"/>
    <m/>
    <d v="2025-09-01T00:00:00"/>
    <n v="2025"/>
    <n v="9"/>
    <x v="8"/>
    <n v="1075"/>
    <d v="2025-12-31T00:00:00"/>
    <n v="500075"/>
    <m/>
    <s v="NO"/>
    <m/>
    <m/>
    <s v="[振伝]"/>
    <m/>
    <s v="個人事業"/>
    <m/>
    <m/>
    <s v="地代家賃"/>
    <s v="D社"/>
    <s v="個人事業"/>
    <s v="課対仕入10%"/>
    <s v="内税"/>
    <m/>
    <m/>
    <n v="65000"/>
    <m/>
    <n v="-65000"/>
    <n v="1114160"/>
    <s v="9月分家賃"/>
    <m/>
    <m/>
  </r>
  <r>
    <s v="[明細行]"/>
    <s v="個人事業(合計)"/>
    <x v="0"/>
    <x v="0"/>
    <x v="0"/>
    <m/>
    <d v="2025-09-10T00:00:00"/>
    <n v="2025"/>
    <n v="9"/>
    <x v="8"/>
    <n v="1074"/>
    <d v="2025-12-31T00:00:00"/>
    <n v="500074"/>
    <m/>
    <s v="NO"/>
    <m/>
    <m/>
    <s v="[振伝]"/>
    <m/>
    <s v="個人事業"/>
    <m/>
    <m/>
    <s v="売掛金"/>
    <s v="B社"/>
    <s v="個人事業"/>
    <m/>
    <m/>
    <n v="230000"/>
    <m/>
    <m/>
    <m/>
    <n v="230000"/>
    <n v="1344160"/>
    <s v="8月分入金"/>
    <m/>
    <m/>
  </r>
  <r>
    <s v="[明細行]"/>
    <s v="個人事業(合計)"/>
    <x v="0"/>
    <x v="0"/>
    <x v="0"/>
    <m/>
    <d v="2025-09-15T00:00:00"/>
    <n v="2025"/>
    <n v="9"/>
    <x v="8"/>
    <n v="1080"/>
    <d v="2025-12-31T00:00:00"/>
    <n v="500080"/>
    <m/>
    <s v="NO"/>
    <m/>
    <m/>
    <s v="[振伝]"/>
    <m/>
    <s v="個人事業"/>
    <m/>
    <m/>
    <s v="消耗品費"/>
    <s v="J社"/>
    <s v="個人事業"/>
    <s v="課対仕入10%"/>
    <s v="内税"/>
    <m/>
    <m/>
    <n v="3900"/>
    <m/>
    <n v="-3900"/>
    <n v="1340260"/>
    <s v="9月消耗品購入"/>
    <m/>
    <m/>
  </r>
  <r>
    <s v="[明細行]"/>
    <s v="個人事業(合計)"/>
    <x v="0"/>
    <x v="0"/>
    <x v="0"/>
    <m/>
    <d v="2025-09-22T00:00:00"/>
    <n v="2025"/>
    <n v="9"/>
    <x v="8"/>
    <n v="1082"/>
    <d v="2025-12-31T00:00:00"/>
    <n v="500082"/>
    <m/>
    <s v="NO"/>
    <m/>
    <m/>
    <s v="[振伝]"/>
    <m/>
    <s v="個人事業"/>
    <m/>
    <m/>
    <s v="雑費"/>
    <s v="N社"/>
    <s v="個人事業"/>
    <s v="課対仕入10%"/>
    <s v="内税"/>
    <m/>
    <m/>
    <n v="1800"/>
    <m/>
    <n v="-1800"/>
    <n v="1338460"/>
    <s v="9月雑費"/>
    <m/>
    <m/>
  </r>
  <r>
    <s v="[明細行]"/>
    <s v="個人事業(合計)"/>
    <x v="0"/>
    <x v="0"/>
    <x v="0"/>
    <m/>
    <d v="2025-09-27T00:00:00"/>
    <n v="2025"/>
    <n v="9"/>
    <x v="8"/>
    <n v="1078"/>
    <d v="2025-12-31T00:00:00"/>
    <n v="500078"/>
    <m/>
    <s v="NO"/>
    <m/>
    <m/>
    <s v="[振伝]"/>
    <m/>
    <s v="個人事業"/>
    <m/>
    <m/>
    <s v="未払金"/>
    <m/>
    <s v="個人事業"/>
    <m/>
    <m/>
    <m/>
    <m/>
    <n v="15400"/>
    <m/>
    <n v="-15400"/>
    <n v="1323060"/>
    <s v="8月利用分カード支払"/>
    <m/>
    <m/>
  </r>
  <r>
    <s v="[明細行]"/>
    <s v="個人事業(合計)"/>
    <x v="0"/>
    <x v="0"/>
    <x v="0"/>
    <m/>
    <d v="2025-09-30T00:00:00"/>
    <n v="2025"/>
    <n v="9"/>
    <x v="8"/>
    <n v="1079"/>
    <d v="2025-12-31T00:00:00"/>
    <n v="500079"/>
    <m/>
    <s v="NO"/>
    <m/>
    <m/>
    <s v="[振伝]"/>
    <m/>
    <s v="個人事業"/>
    <m/>
    <m/>
    <s v="支払手数料"/>
    <s v="G社"/>
    <s v="個人事業"/>
    <s v="課対仕入10%"/>
    <s v="内税"/>
    <m/>
    <m/>
    <n v="330"/>
    <m/>
    <n v="-330"/>
    <n v="1322730"/>
    <s v="9月分振込手数料"/>
    <m/>
    <m/>
  </r>
  <r>
    <s v="[明細行]"/>
    <s v="個人事業(合計)"/>
    <x v="0"/>
    <x v="0"/>
    <x v="0"/>
    <m/>
    <d v="2025-09-30T00:00:00"/>
    <n v="2025"/>
    <n v="9"/>
    <x v="8"/>
    <n v="1081"/>
    <d v="2025-12-31T00:00:00"/>
    <n v="500081"/>
    <m/>
    <s v="NO"/>
    <m/>
    <m/>
    <s v="[振伝]"/>
    <m/>
    <s v="個人事業"/>
    <m/>
    <m/>
    <s v="租税公課"/>
    <s v="M社"/>
    <s v="個人事業"/>
    <m/>
    <m/>
    <m/>
    <m/>
    <n v="30000"/>
    <m/>
    <n v="-30000"/>
    <n v="1292730"/>
    <s v="9月納税"/>
    <m/>
    <m/>
  </r>
  <r>
    <s v="[明細行]"/>
    <s v="個人事業(合計)"/>
    <x v="0"/>
    <x v="0"/>
    <x v="0"/>
    <m/>
    <d v="2025-10-01T00:00:00"/>
    <n v="2025"/>
    <n v="10"/>
    <x v="9"/>
    <n v="1085"/>
    <d v="2025-12-31T00:00:00"/>
    <n v="500085"/>
    <m/>
    <s v="NO"/>
    <m/>
    <m/>
    <s v="[振伝]"/>
    <m/>
    <s v="個人事業"/>
    <m/>
    <m/>
    <s v="地代家賃"/>
    <s v="D社"/>
    <s v="個人事業"/>
    <s v="課対仕入10%"/>
    <s v="内税"/>
    <m/>
    <m/>
    <n v="65000"/>
    <m/>
    <n v="-65000"/>
    <n v="1227730"/>
    <s v="10月分家賃"/>
    <m/>
    <m/>
  </r>
  <r>
    <s v="[明細行]"/>
    <s v="個人事業(合計)"/>
    <x v="0"/>
    <x v="0"/>
    <x v="0"/>
    <m/>
    <d v="2025-10-10T00:00:00"/>
    <n v="2025"/>
    <n v="10"/>
    <x v="9"/>
    <n v="1084"/>
    <d v="2025-12-31T00:00:00"/>
    <n v="500084"/>
    <m/>
    <s v="NO"/>
    <m/>
    <m/>
    <s v="[振伝]"/>
    <m/>
    <s v="個人事業"/>
    <m/>
    <m/>
    <s v="売掛金"/>
    <s v="C社"/>
    <s v="個人事業"/>
    <m/>
    <m/>
    <n v="260000"/>
    <m/>
    <m/>
    <m/>
    <n v="260000"/>
    <n v="1487730"/>
    <s v="9月分入金"/>
    <m/>
    <m/>
  </r>
  <r>
    <s v="[明細行]"/>
    <s v="個人事業(合計)"/>
    <x v="0"/>
    <x v="0"/>
    <x v="0"/>
    <m/>
    <d v="2025-10-12T00:00:00"/>
    <n v="2025"/>
    <n v="10"/>
    <x v="9"/>
    <n v="1091"/>
    <d v="2025-12-31T00:00:00"/>
    <n v="500091"/>
    <m/>
    <s v="NO"/>
    <m/>
    <m/>
    <s v="[振伝]"/>
    <m/>
    <s v="個人事業"/>
    <m/>
    <m/>
    <s v="広告宣伝費"/>
    <s v="K社"/>
    <s v="個人事業"/>
    <s v="課対仕入10%"/>
    <s v="内税"/>
    <m/>
    <m/>
    <n v="22000"/>
    <m/>
    <n v="-22000"/>
    <n v="1465730"/>
    <s v="10月広告費"/>
    <m/>
    <m/>
  </r>
  <r>
    <s v="[明細行]"/>
    <s v="個人事業(合計)"/>
    <x v="0"/>
    <x v="0"/>
    <x v="0"/>
    <m/>
    <d v="2025-10-20T00:00:00"/>
    <n v="2025"/>
    <n v="10"/>
    <x v="9"/>
    <n v="1090"/>
    <d v="2025-12-31T00:00:00"/>
    <n v="500090"/>
    <m/>
    <s v="NO"/>
    <m/>
    <m/>
    <s v="[振伝]"/>
    <m/>
    <s v="個人事業"/>
    <m/>
    <m/>
    <s v="旅費交通費"/>
    <s v="H社"/>
    <s v="個人事業"/>
    <s v="課対仕入10%"/>
    <s v="内税"/>
    <m/>
    <m/>
    <n v="4700"/>
    <m/>
    <n v="-4700"/>
    <n v="1461030"/>
    <s v="10月交通費"/>
    <m/>
    <m/>
  </r>
  <r>
    <s v="[明細行]"/>
    <s v="個人事業(合計)"/>
    <x v="0"/>
    <x v="0"/>
    <x v="0"/>
    <m/>
    <d v="2025-10-27T00:00:00"/>
    <n v="2025"/>
    <n v="10"/>
    <x v="9"/>
    <n v="1088"/>
    <d v="2025-12-31T00:00:00"/>
    <n v="500088"/>
    <m/>
    <s v="NO"/>
    <m/>
    <m/>
    <s v="[振伝]"/>
    <m/>
    <s v="個人事業"/>
    <m/>
    <m/>
    <s v="未払金"/>
    <m/>
    <s v="個人事業"/>
    <m/>
    <m/>
    <m/>
    <m/>
    <n v="15400"/>
    <m/>
    <n v="-15400"/>
    <n v="1445630"/>
    <s v="9月利用分カード支払"/>
    <m/>
    <m/>
  </r>
  <r>
    <s v="[明細行]"/>
    <s v="個人事業(合計)"/>
    <x v="0"/>
    <x v="0"/>
    <x v="0"/>
    <m/>
    <d v="2025-10-31T00:00:00"/>
    <n v="2025"/>
    <n v="10"/>
    <x v="9"/>
    <n v="1089"/>
    <d v="2025-12-31T00:00:00"/>
    <n v="500089"/>
    <m/>
    <s v="NO"/>
    <m/>
    <m/>
    <s v="[振伝]"/>
    <m/>
    <s v="個人事業"/>
    <m/>
    <m/>
    <s v="支払手数料"/>
    <s v="G社"/>
    <s v="個人事業"/>
    <s v="課対仕入10%"/>
    <s v="内税"/>
    <m/>
    <m/>
    <n v="330"/>
    <m/>
    <n v="-330"/>
    <n v="1445300"/>
    <s v="10月分振込手数料"/>
    <m/>
    <m/>
  </r>
  <r>
    <s v="[明細行]"/>
    <s v="個人事業(合計)"/>
    <x v="0"/>
    <x v="0"/>
    <x v="0"/>
    <m/>
    <d v="2025-11-01T00:00:00"/>
    <n v="2025"/>
    <n v="11"/>
    <x v="10"/>
    <n v="1094"/>
    <d v="2025-12-31T00:00:00"/>
    <n v="500094"/>
    <m/>
    <s v="NO"/>
    <m/>
    <m/>
    <s v="[振伝]"/>
    <m/>
    <s v="個人事業"/>
    <m/>
    <m/>
    <s v="地代家賃"/>
    <s v="D社"/>
    <s v="個人事業"/>
    <s v="課対仕入10%"/>
    <s v="内税"/>
    <m/>
    <m/>
    <n v="65000"/>
    <m/>
    <n v="-65000"/>
    <n v="1380300"/>
    <s v="11月分家賃"/>
    <m/>
    <m/>
  </r>
  <r>
    <s v="[明細行]"/>
    <s v="個人事業(合計)"/>
    <x v="0"/>
    <x v="0"/>
    <x v="0"/>
    <m/>
    <d v="2025-11-10T00:00:00"/>
    <n v="2025"/>
    <n v="11"/>
    <x v="10"/>
    <n v="1093"/>
    <d v="2025-12-31T00:00:00"/>
    <n v="500093"/>
    <m/>
    <s v="NO"/>
    <m/>
    <m/>
    <s v="[振伝]"/>
    <m/>
    <s v="個人事業"/>
    <m/>
    <m/>
    <s v="売掛金"/>
    <s v="A社"/>
    <s v="個人事業"/>
    <m/>
    <m/>
    <n v="250000"/>
    <m/>
    <m/>
    <m/>
    <n v="250000"/>
    <n v="1630300"/>
    <s v="10月分入金"/>
    <m/>
    <m/>
  </r>
  <r>
    <s v="[明細行]"/>
    <s v="個人事業(合計)"/>
    <x v="0"/>
    <x v="0"/>
    <x v="0"/>
    <m/>
    <d v="2025-11-18T00:00:00"/>
    <n v="2025"/>
    <n v="11"/>
    <x v="10"/>
    <n v="1099"/>
    <d v="2025-12-31T00:00:00"/>
    <n v="500099"/>
    <m/>
    <s v="NO"/>
    <m/>
    <m/>
    <s v="[振伝]"/>
    <m/>
    <s v="個人事業"/>
    <m/>
    <m/>
    <s v="会議費"/>
    <s v="I社"/>
    <s v="個人事業"/>
    <s v="課対仕入10%"/>
    <s v="内税"/>
    <m/>
    <m/>
    <n v="4100"/>
    <m/>
    <n v="-4100"/>
    <n v="1626200"/>
    <s v="11月打合せ費"/>
    <m/>
    <m/>
  </r>
  <r>
    <s v="[明細行]"/>
    <s v="個人事業(合計)"/>
    <x v="0"/>
    <x v="0"/>
    <x v="0"/>
    <m/>
    <d v="2025-11-25T00:00:00"/>
    <n v="2025"/>
    <n v="11"/>
    <x v="10"/>
    <n v="1100"/>
    <d v="2025-12-31T00:00:00"/>
    <n v="500100"/>
    <m/>
    <s v="NO"/>
    <m/>
    <m/>
    <s v="[振伝]"/>
    <m/>
    <s v="個人事業"/>
    <m/>
    <m/>
    <s v="その他外注費"/>
    <s v="L社"/>
    <s v="個人事業"/>
    <s v="課対仕入10%"/>
    <s v="内税"/>
    <m/>
    <m/>
    <n v="55000"/>
    <m/>
    <n v="-55000"/>
    <n v="1571200"/>
    <s v="11月業務委託費"/>
    <m/>
    <m/>
  </r>
  <r>
    <s v="[明細行]"/>
    <s v="個人事業(合計)"/>
    <x v="0"/>
    <x v="0"/>
    <x v="0"/>
    <m/>
    <d v="2025-11-27T00:00:00"/>
    <n v="2025"/>
    <n v="11"/>
    <x v="10"/>
    <n v="1097"/>
    <d v="2025-12-31T00:00:00"/>
    <n v="500097"/>
    <m/>
    <s v="NO"/>
    <m/>
    <m/>
    <s v="[振伝]"/>
    <m/>
    <s v="個人事業"/>
    <m/>
    <m/>
    <s v="未払金"/>
    <m/>
    <s v="個人事業"/>
    <m/>
    <m/>
    <m/>
    <m/>
    <n v="15400"/>
    <m/>
    <n v="-15400"/>
    <n v="1555800"/>
    <s v="10月利用分カード支払"/>
    <m/>
    <m/>
  </r>
  <r>
    <s v="[明細行]"/>
    <s v="個人事業(合計)"/>
    <x v="0"/>
    <x v="0"/>
    <x v="0"/>
    <m/>
    <d v="2025-11-30T00:00:00"/>
    <n v="2025"/>
    <n v="11"/>
    <x v="10"/>
    <n v="1098"/>
    <d v="2025-12-31T00:00:00"/>
    <n v="500098"/>
    <m/>
    <s v="NO"/>
    <m/>
    <m/>
    <s v="[振伝]"/>
    <m/>
    <s v="個人事業"/>
    <m/>
    <m/>
    <s v="支払手数料"/>
    <s v="G社"/>
    <s v="個人事業"/>
    <s v="課対仕入10%"/>
    <s v="内税"/>
    <m/>
    <m/>
    <n v="330"/>
    <m/>
    <n v="-330"/>
    <n v="1555470"/>
    <s v="11月分振込手数料"/>
    <m/>
    <m/>
  </r>
  <r>
    <s v="[明細行]"/>
    <s v="個人事業(合計)"/>
    <x v="0"/>
    <x v="0"/>
    <x v="0"/>
    <m/>
    <d v="2025-12-01T00:00:00"/>
    <n v="2025"/>
    <n v="12"/>
    <x v="11"/>
    <n v="1103"/>
    <d v="2025-12-31T00:00:00"/>
    <n v="500103"/>
    <m/>
    <s v="NO"/>
    <m/>
    <m/>
    <s v="[振伝]"/>
    <m/>
    <s v="個人事業"/>
    <m/>
    <m/>
    <s v="地代家賃"/>
    <s v="D社"/>
    <s v="個人事業"/>
    <s v="課対仕入10%"/>
    <s v="内税"/>
    <m/>
    <m/>
    <n v="65000"/>
    <m/>
    <n v="-65000"/>
    <n v="1490470"/>
    <s v="12月分家賃"/>
    <m/>
    <m/>
  </r>
  <r>
    <s v="[明細行]"/>
    <s v="個人事業(合計)"/>
    <x v="0"/>
    <x v="0"/>
    <x v="0"/>
    <m/>
    <d v="2025-12-10T00:00:00"/>
    <n v="2025"/>
    <n v="12"/>
    <x v="11"/>
    <n v="1102"/>
    <d v="2025-12-31T00:00:00"/>
    <n v="500102"/>
    <m/>
    <s v="NO"/>
    <m/>
    <m/>
    <s v="[振伝]"/>
    <m/>
    <s v="個人事業"/>
    <m/>
    <m/>
    <s v="売掛金"/>
    <s v="B社"/>
    <s v="個人事業"/>
    <m/>
    <m/>
    <n v="290000"/>
    <m/>
    <m/>
    <m/>
    <n v="290000"/>
    <n v="1780470"/>
    <s v="11月分入金"/>
    <m/>
    <m/>
  </r>
  <r>
    <s v="[明細行]"/>
    <s v="個人事業(合計)"/>
    <x v="0"/>
    <x v="0"/>
    <x v="0"/>
    <m/>
    <d v="2025-12-20T00:00:00"/>
    <n v="2025"/>
    <n v="12"/>
    <x v="11"/>
    <n v="1108"/>
    <d v="2025-12-31T00:00:00"/>
    <n v="500108"/>
    <m/>
    <s v="NO"/>
    <m/>
    <m/>
    <s v="[振伝]"/>
    <m/>
    <s v="個人事業"/>
    <m/>
    <m/>
    <s v="旅費交通費"/>
    <s v="H社"/>
    <s v="個人事業"/>
    <s v="課対仕入10%"/>
    <s v="内税"/>
    <m/>
    <m/>
    <n v="7200"/>
    <m/>
    <n v="-7200"/>
    <n v="1773270"/>
    <s v="12月交通費"/>
    <m/>
    <m/>
  </r>
  <r>
    <s v="[明細行]"/>
    <s v="個人事業(合計)"/>
    <x v="0"/>
    <x v="0"/>
    <x v="0"/>
    <m/>
    <d v="2025-12-27T00:00:00"/>
    <n v="2025"/>
    <n v="12"/>
    <x v="11"/>
    <n v="1106"/>
    <d v="2025-12-31T00:00:00"/>
    <n v="500106"/>
    <m/>
    <s v="NO"/>
    <m/>
    <m/>
    <s v="[振伝]"/>
    <m/>
    <s v="個人事業"/>
    <m/>
    <m/>
    <s v="未払金"/>
    <m/>
    <s v="個人事業"/>
    <m/>
    <m/>
    <m/>
    <m/>
    <n v="15400"/>
    <m/>
    <n v="-15400"/>
    <n v="1757870"/>
    <s v="11月利用分カード支払"/>
    <m/>
    <m/>
  </r>
  <r>
    <s v="[明細行]"/>
    <s v="個人事業(合計)"/>
    <x v="0"/>
    <x v="0"/>
    <x v="0"/>
    <m/>
    <d v="2025-12-30T00:00:00"/>
    <n v="2025"/>
    <n v="12"/>
    <x v="11"/>
    <n v="1109"/>
    <d v="2025-12-31T00:00:00"/>
    <n v="500109"/>
    <m/>
    <s v="NO"/>
    <m/>
    <m/>
    <s v="[振伝]"/>
    <m/>
    <s v="個人事業"/>
    <m/>
    <m/>
    <s v="租税公課"/>
    <s v="M社"/>
    <s v="個人事業"/>
    <m/>
    <m/>
    <m/>
    <m/>
    <n v="30000"/>
    <m/>
    <n v="-30000"/>
    <n v="1727870"/>
    <s v="12月納税"/>
    <m/>
    <m/>
  </r>
  <r>
    <s v="[明細行]"/>
    <s v="個人事業(合計)"/>
    <x v="0"/>
    <x v="0"/>
    <x v="0"/>
    <m/>
    <d v="2025-12-31T00:00:00"/>
    <n v="2025"/>
    <n v="12"/>
    <x v="11"/>
    <n v="1107"/>
    <d v="2025-12-31T00:00:00"/>
    <n v="500107"/>
    <m/>
    <s v="NO"/>
    <m/>
    <m/>
    <s v="[振伝]"/>
    <m/>
    <s v="個人事業"/>
    <m/>
    <m/>
    <s v="支払手数料"/>
    <s v="G社"/>
    <s v="個人事業"/>
    <s v="課対仕入10%"/>
    <s v="内税"/>
    <m/>
    <m/>
    <n v="330"/>
    <m/>
    <n v="-330"/>
    <n v="1727540"/>
    <s v="12月分振込手数料"/>
    <m/>
    <m/>
  </r>
  <r>
    <s v="[明細行]"/>
    <s v="個人事業(合計)"/>
    <x v="1"/>
    <x v="1"/>
    <x v="0"/>
    <s v="A社"/>
    <d v="2025-01-31T00:00:00"/>
    <n v="2025"/>
    <n v="1"/>
    <x v="0"/>
    <n v="1002"/>
    <d v="2025-12-31T00:00:00"/>
    <n v="500002"/>
    <m/>
    <s v="NO"/>
    <m/>
    <m/>
    <s v="[振伝]"/>
    <m/>
    <s v="個人事業"/>
    <m/>
    <m/>
    <s v="その他売上高"/>
    <s v="A社"/>
    <s v="個人事業"/>
    <s v="課税売上10%"/>
    <s v="内税"/>
    <n v="220000"/>
    <m/>
    <m/>
    <m/>
    <n v="220000"/>
    <n v="220000"/>
    <s v="1月分請求"/>
    <m/>
    <m/>
  </r>
  <r>
    <s v="[明細行]"/>
    <s v="個人事業(合計)"/>
    <x v="1"/>
    <x v="1"/>
    <x v="0"/>
    <s v="A社"/>
    <d v="2025-02-10T00:00:00"/>
    <n v="2025"/>
    <n v="2"/>
    <x v="1"/>
    <n v="1010"/>
    <d v="2025-12-31T00:00:00"/>
    <n v="500010"/>
    <m/>
    <s v="NO"/>
    <m/>
    <m/>
    <s v="[振伝]"/>
    <m/>
    <s v="個人事業"/>
    <m/>
    <m/>
    <s v="メイン口座"/>
    <m/>
    <s v="個人事業"/>
    <m/>
    <m/>
    <m/>
    <m/>
    <n v="220000"/>
    <m/>
    <n v="-220000"/>
    <n v="0"/>
    <s v="1月分入金"/>
    <m/>
    <m/>
  </r>
  <r>
    <s v="[明細行]"/>
    <s v="個人事業(合計)"/>
    <x v="1"/>
    <x v="1"/>
    <x v="0"/>
    <s v="B社"/>
    <d v="2025-02-28T00:00:00"/>
    <n v="2025"/>
    <n v="2"/>
    <x v="1"/>
    <n v="1009"/>
    <d v="2025-12-31T00:00:00"/>
    <n v="500009"/>
    <m/>
    <s v="NO"/>
    <m/>
    <m/>
    <s v="[振伝]"/>
    <m/>
    <s v="個人事業"/>
    <m/>
    <m/>
    <s v="その他売上高"/>
    <s v="B社"/>
    <s v="個人事業"/>
    <s v="課税売上10%"/>
    <s v="内税"/>
    <n v="180000"/>
    <m/>
    <m/>
    <m/>
    <n v="180000"/>
    <n v="180000"/>
    <s v="2月分請求"/>
    <m/>
    <m/>
  </r>
  <r>
    <s v="[明細行]"/>
    <s v="個人事業(合計)"/>
    <x v="1"/>
    <x v="1"/>
    <x v="0"/>
    <s v="B社"/>
    <d v="2025-03-10T00:00:00"/>
    <n v="2025"/>
    <n v="3"/>
    <x v="2"/>
    <n v="1019"/>
    <d v="2025-12-31T00:00:00"/>
    <n v="500019"/>
    <m/>
    <s v="NO"/>
    <m/>
    <m/>
    <s v="[振伝]"/>
    <m/>
    <s v="個人事業"/>
    <m/>
    <m/>
    <s v="メイン口座"/>
    <m/>
    <s v="個人事業"/>
    <m/>
    <m/>
    <m/>
    <m/>
    <n v="180000"/>
    <m/>
    <n v="-180000"/>
    <n v="0"/>
    <s v="2月分入金"/>
    <m/>
    <m/>
  </r>
  <r>
    <s v="[明細行]"/>
    <s v="個人事業(合計)"/>
    <x v="1"/>
    <x v="1"/>
    <x v="0"/>
    <s v="C社"/>
    <d v="2025-03-31T00:00:00"/>
    <n v="2025"/>
    <n v="3"/>
    <x v="2"/>
    <n v="1018"/>
    <d v="2025-12-31T00:00:00"/>
    <n v="500018"/>
    <m/>
    <s v="NO"/>
    <m/>
    <m/>
    <s v="[振伝]"/>
    <m/>
    <s v="個人事業"/>
    <m/>
    <m/>
    <s v="その他売上高"/>
    <s v="C社"/>
    <s v="個人事業"/>
    <s v="課税売上10%"/>
    <s v="内税"/>
    <n v="260000"/>
    <m/>
    <m/>
    <m/>
    <n v="260000"/>
    <n v="260000"/>
    <s v="3月分請求"/>
    <m/>
    <m/>
  </r>
  <r>
    <s v="[明細行]"/>
    <s v="個人事業(合計)"/>
    <x v="1"/>
    <x v="1"/>
    <x v="0"/>
    <s v="C社"/>
    <d v="2025-04-10T00:00:00"/>
    <n v="2025"/>
    <n v="4"/>
    <x v="3"/>
    <n v="1028"/>
    <d v="2025-12-31T00:00:00"/>
    <n v="500028"/>
    <m/>
    <s v="NO"/>
    <m/>
    <m/>
    <s v="[振伝]"/>
    <m/>
    <s v="個人事業"/>
    <m/>
    <m/>
    <s v="メイン口座"/>
    <m/>
    <s v="個人事業"/>
    <m/>
    <m/>
    <m/>
    <m/>
    <n v="260000"/>
    <m/>
    <n v="-260000"/>
    <n v="0"/>
    <s v="3月分入金"/>
    <m/>
    <m/>
  </r>
  <r>
    <s v="[明細行]"/>
    <s v="個人事業(合計)"/>
    <x v="1"/>
    <x v="1"/>
    <x v="0"/>
    <s v="A社"/>
    <d v="2025-04-30T00:00:00"/>
    <n v="2025"/>
    <n v="4"/>
    <x v="3"/>
    <n v="1027"/>
    <d v="2025-12-31T00:00:00"/>
    <n v="500027"/>
    <m/>
    <s v="NO"/>
    <m/>
    <m/>
    <s v="[振伝]"/>
    <m/>
    <s v="個人事業"/>
    <m/>
    <m/>
    <s v="その他売上高"/>
    <s v="A社"/>
    <s v="個人事業"/>
    <s v="課税売上10%"/>
    <s v="内税"/>
    <n v="240000"/>
    <m/>
    <m/>
    <m/>
    <n v="240000"/>
    <n v="240000"/>
    <s v="4月分請求"/>
    <m/>
    <m/>
  </r>
  <r>
    <s v="[明細行]"/>
    <s v="個人事業(合計)"/>
    <x v="1"/>
    <x v="1"/>
    <x v="0"/>
    <s v="A社"/>
    <d v="2025-05-10T00:00:00"/>
    <n v="2025"/>
    <n v="5"/>
    <x v="4"/>
    <n v="1038"/>
    <d v="2025-12-31T00:00:00"/>
    <n v="500038"/>
    <m/>
    <s v="NO"/>
    <m/>
    <m/>
    <s v="[振伝]"/>
    <m/>
    <s v="個人事業"/>
    <m/>
    <m/>
    <s v="メイン口座"/>
    <m/>
    <s v="個人事業"/>
    <m/>
    <m/>
    <m/>
    <m/>
    <n v="240000"/>
    <m/>
    <n v="-240000"/>
    <n v="0"/>
    <s v="4月分入金"/>
    <m/>
    <m/>
  </r>
  <r>
    <s v="[明細行]"/>
    <s v="個人事業(合計)"/>
    <x v="1"/>
    <x v="1"/>
    <x v="0"/>
    <s v="B社"/>
    <d v="2025-05-31T00:00:00"/>
    <n v="2025"/>
    <n v="5"/>
    <x v="4"/>
    <n v="1037"/>
    <d v="2025-12-31T00:00:00"/>
    <n v="500037"/>
    <m/>
    <s v="NO"/>
    <m/>
    <m/>
    <s v="[振伝]"/>
    <m/>
    <s v="個人事業"/>
    <m/>
    <m/>
    <s v="その他売上高"/>
    <s v="B社"/>
    <s v="個人事業"/>
    <s v="課税売上10%"/>
    <s v="内税"/>
    <n v="280000"/>
    <m/>
    <m/>
    <m/>
    <n v="280000"/>
    <n v="280000"/>
    <s v="5月分請求"/>
    <m/>
    <m/>
  </r>
  <r>
    <s v="[明細行]"/>
    <s v="個人事業(合計)"/>
    <x v="1"/>
    <x v="1"/>
    <x v="0"/>
    <s v="B社"/>
    <d v="2025-06-10T00:00:00"/>
    <n v="2025"/>
    <n v="6"/>
    <x v="5"/>
    <n v="1047"/>
    <d v="2025-12-31T00:00:00"/>
    <n v="500047"/>
    <m/>
    <s v="NO"/>
    <m/>
    <m/>
    <s v="[振伝]"/>
    <m/>
    <s v="個人事業"/>
    <m/>
    <m/>
    <s v="メイン口座"/>
    <m/>
    <s v="個人事業"/>
    <m/>
    <m/>
    <m/>
    <m/>
    <n v="280000"/>
    <m/>
    <n v="-280000"/>
    <n v="0"/>
    <s v="5月分入金"/>
    <m/>
    <m/>
  </r>
  <r>
    <s v="[明細行]"/>
    <s v="個人事業(合計)"/>
    <x v="1"/>
    <x v="1"/>
    <x v="0"/>
    <s v="C社"/>
    <d v="2025-06-30T00:00:00"/>
    <n v="2025"/>
    <n v="6"/>
    <x v="5"/>
    <n v="1046"/>
    <d v="2025-12-31T00:00:00"/>
    <n v="500046"/>
    <m/>
    <s v="NO"/>
    <m/>
    <m/>
    <s v="[振伝]"/>
    <m/>
    <s v="個人事業"/>
    <m/>
    <m/>
    <s v="その他売上高"/>
    <s v="C社"/>
    <s v="個人事業"/>
    <s v="課税売上10%"/>
    <s v="内税"/>
    <n v="210000"/>
    <m/>
    <m/>
    <m/>
    <n v="210000"/>
    <n v="210000"/>
    <s v="6月分請求"/>
    <m/>
    <m/>
  </r>
  <r>
    <s v="[明細行]"/>
    <s v="個人事業(合計)"/>
    <x v="1"/>
    <x v="1"/>
    <x v="0"/>
    <s v="C社"/>
    <d v="2025-07-10T00:00:00"/>
    <n v="2025"/>
    <n v="7"/>
    <x v="6"/>
    <n v="1056"/>
    <d v="2025-12-31T00:00:00"/>
    <n v="500056"/>
    <m/>
    <s v="NO"/>
    <m/>
    <m/>
    <s v="[振伝]"/>
    <m/>
    <s v="個人事業"/>
    <m/>
    <m/>
    <s v="メイン口座"/>
    <m/>
    <s v="個人事業"/>
    <m/>
    <m/>
    <m/>
    <m/>
    <n v="210000"/>
    <m/>
    <n v="-210000"/>
    <n v="0"/>
    <s v="6月分入金"/>
    <m/>
    <m/>
  </r>
  <r>
    <s v="[明細行]"/>
    <s v="個人事業(合計)"/>
    <x v="1"/>
    <x v="1"/>
    <x v="0"/>
    <s v="A社"/>
    <d v="2025-07-31T00:00:00"/>
    <n v="2025"/>
    <n v="7"/>
    <x v="6"/>
    <n v="1055"/>
    <d v="2025-12-31T00:00:00"/>
    <n v="500055"/>
    <m/>
    <s v="NO"/>
    <m/>
    <m/>
    <s v="[振伝]"/>
    <m/>
    <s v="個人事業"/>
    <m/>
    <m/>
    <s v="その他売上高"/>
    <s v="A社"/>
    <s v="個人事業"/>
    <s v="課税売上10%"/>
    <s v="内税"/>
    <n v="300000"/>
    <m/>
    <m/>
    <m/>
    <n v="300000"/>
    <n v="300000"/>
    <s v="7月分請求"/>
    <m/>
    <m/>
  </r>
  <r>
    <s v="[明細行]"/>
    <s v="個人事業(合計)"/>
    <x v="1"/>
    <x v="1"/>
    <x v="0"/>
    <s v="A社"/>
    <d v="2025-08-10T00:00:00"/>
    <n v="2025"/>
    <n v="8"/>
    <x v="7"/>
    <n v="1065"/>
    <d v="2025-12-31T00:00:00"/>
    <n v="500065"/>
    <m/>
    <s v="NO"/>
    <m/>
    <m/>
    <s v="[振伝]"/>
    <m/>
    <s v="個人事業"/>
    <m/>
    <m/>
    <s v="メイン口座"/>
    <m/>
    <s v="個人事業"/>
    <m/>
    <m/>
    <m/>
    <m/>
    <n v="300000"/>
    <m/>
    <n v="-300000"/>
    <n v="0"/>
    <s v="7月分入金"/>
    <m/>
    <m/>
  </r>
  <r>
    <s v="[明細行]"/>
    <s v="個人事業(合計)"/>
    <x v="1"/>
    <x v="1"/>
    <x v="0"/>
    <s v="B社"/>
    <d v="2025-08-31T00:00:00"/>
    <n v="2025"/>
    <n v="8"/>
    <x v="7"/>
    <n v="1064"/>
    <d v="2025-12-31T00:00:00"/>
    <n v="500064"/>
    <m/>
    <s v="NO"/>
    <m/>
    <m/>
    <s v="[振伝]"/>
    <m/>
    <s v="個人事業"/>
    <m/>
    <m/>
    <s v="その他売上高"/>
    <s v="B社"/>
    <s v="個人事業"/>
    <s v="課税売上10%"/>
    <s v="内税"/>
    <n v="230000"/>
    <m/>
    <m/>
    <m/>
    <n v="230000"/>
    <n v="230000"/>
    <s v="8月分請求"/>
    <m/>
    <m/>
  </r>
  <r>
    <s v="[明細行]"/>
    <s v="個人事業(合計)"/>
    <x v="1"/>
    <x v="1"/>
    <x v="0"/>
    <s v="B社"/>
    <d v="2025-09-10T00:00:00"/>
    <n v="2025"/>
    <n v="9"/>
    <x v="8"/>
    <n v="1074"/>
    <d v="2025-12-31T00:00:00"/>
    <n v="500074"/>
    <m/>
    <s v="NO"/>
    <m/>
    <m/>
    <s v="[振伝]"/>
    <m/>
    <s v="個人事業"/>
    <m/>
    <m/>
    <s v="メイン口座"/>
    <m/>
    <s v="個人事業"/>
    <m/>
    <m/>
    <m/>
    <m/>
    <n v="230000"/>
    <m/>
    <n v="-230000"/>
    <n v="0"/>
    <s v="8月分入金"/>
    <m/>
    <m/>
  </r>
  <r>
    <s v="[明細行]"/>
    <s v="個人事業(合計)"/>
    <x v="1"/>
    <x v="1"/>
    <x v="0"/>
    <s v="C社"/>
    <d v="2025-09-30T00:00:00"/>
    <n v="2025"/>
    <n v="9"/>
    <x v="8"/>
    <n v="1073"/>
    <d v="2025-12-31T00:00:00"/>
    <n v="500073"/>
    <m/>
    <s v="NO"/>
    <m/>
    <m/>
    <s v="[振伝]"/>
    <m/>
    <s v="個人事業"/>
    <m/>
    <m/>
    <s v="その他売上高"/>
    <s v="C社"/>
    <s v="個人事業"/>
    <s v="課税売上10%"/>
    <s v="内税"/>
    <n v="260000"/>
    <m/>
    <m/>
    <m/>
    <n v="260000"/>
    <n v="260000"/>
    <s v="9月分請求"/>
    <m/>
    <m/>
  </r>
  <r>
    <s v="[明細行]"/>
    <s v="個人事業(合計)"/>
    <x v="1"/>
    <x v="1"/>
    <x v="0"/>
    <s v="C社"/>
    <d v="2025-10-10T00:00:00"/>
    <n v="2025"/>
    <n v="10"/>
    <x v="9"/>
    <n v="1084"/>
    <d v="2025-12-31T00:00:00"/>
    <n v="500084"/>
    <m/>
    <s v="NO"/>
    <m/>
    <m/>
    <s v="[振伝]"/>
    <m/>
    <s v="個人事業"/>
    <m/>
    <m/>
    <s v="メイン口座"/>
    <m/>
    <s v="個人事業"/>
    <m/>
    <m/>
    <m/>
    <m/>
    <n v="260000"/>
    <m/>
    <n v="-260000"/>
    <n v="0"/>
    <s v="9月分入金"/>
    <m/>
    <m/>
  </r>
  <r>
    <s v="[明細行]"/>
    <s v="個人事業(合計)"/>
    <x v="1"/>
    <x v="1"/>
    <x v="0"/>
    <s v="A社"/>
    <d v="2025-10-31T00:00:00"/>
    <n v="2025"/>
    <n v="10"/>
    <x v="9"/>
    <n v="1083"/>
    <d v="2025-12-31T00:00:00"/>
    <n v="500083"/>
    <m/>
    <s v="NO"/>
    <m/>
    <m/>
    <s v="[振伝]"/>
    <m/>
    <s v="個人事業"/>
    <m/>
    <m/>
    <s v="その他売上高"/>
    <s v="A社"/>
    <s v="個人事業"/>
    <s v="課税売上10%"/>
    <s v="内税"/>
    <n v="250000"/>
    <m/>
    <m/>
    <m/>
    <n v="250000"/>
    <n v="250000"/>
    <s v="10月分請求"/>
    <m/>
    <m/>
  </r>
  <r>
    <s v="[明細行]"/>
    <s v="個人事業(合計)"/>
    <x v="1"/>
    <x v="1"/>
    <x v="0"/>
    <s v="A社"/>
    <d v="2025-11-10T00:00:00"/>
    <n v="2025"/>
    <n v="11"/>
    <x v="10"/>
    <n v="1093"/>
    <d v="2025-12-31T00:00:00"/>
    <n v="500093"/>
    <m/>
    <s v="NO"/>
    <m/>
    <m/>
    <s v="[振伝]"/>
    <m/>
    <s v="個人事業"/>
    <m/>
    <m/>
    <s v="メイン口座"/>
    <m/>
    <s v="個人事業"/>
    <m/>
    <m/>
    <m/>
    <m/>
    <n v="250000"/>
    <m/>
    <n v="-250000"/>
    <n v="0"/>
    <s v="10月分入金"/>
    <m/>
    <m/>
  </r>
  <r>
    <s v="[明細行]"/>
    <s v="個人事業(合計)"/>
    <x v="1"/>
    <x v="1"/>
    <x v="0"/>
    <s v="B社"/>
    <d v="2025-11-30T00:00:00"/>
    <n v="2025"/>
    <n v="11"/>
    <x v="10"/>
    <n v="1092"/>
    <d v="2025-12-31T00:00:00"/>
    <n v="500092"/>
    <m/>
    <s v="NO"/>
    <m/>
    <m/>
    <s v="[振伝]"/>
    <m/>
    <s v="個人事業"/>
    <m/>
    <m/>
    <s v="その他売上高"/>
    <s v="B社"/>
    <s v="個人事業"/>
    <s v="課税売上10%"/>
    <s v="内税"/>
    <n v="290000"/>
    <m/>
    <m/>
    <m/>
    <n v="290000"/>
    <n v="290000"/>
    <s v="11月分請求"/>
    <m/>
    <m/>
  </r>
  <r>
    <s v="[明細行]"/>
    <s v="個人事業(合計)"/>
    <x v="1"/>
    <x v="1"/>
    <x v="0"/>
    <s v="B社"/>
    <d v="2025-12-10T00:00:00"/>
    <n v="2025"/>
    <n v="12"/>
    <x v="11"/>
    <n v="1102"/>
    <d v="2025-12-31T00:00:00"/>
    <n v="500102"/>
    <m/>
    <s v="NO"/>
    <m/>
    <m/>
    <s v="[振伝]"/>
    <m/>
    <s v="個人事業"/>
    <m/>
    <m/>
    <s v="メイン口座"/>
    <m/>
    <s v="個人事業"/>
    <m/>
    <m/>
    <m/>
    <m/>
    <n v="290000"/>
    <m/>
    <n v="-290000"/>
    <n v="0"/>
    <s v="11月分入金"/>
    <m/>
    <m/>
  </r>
  <r>
    <s v="[明細行]"/>
    <s v="個人事業(合計)"/>
    <x v="1"/>
    <x v="1"/>
    <x v="0"/>
    <s v="C社"/>
    <d v="2025-12-31T00:00:00"/>
    <n v="2025"/>
    <n v="12"/>
    <x v="11"/>
    <n v="1101"/>
    <d v="2025-12-31T00:00:00"/>
    <n v="500101"/>
    <m/>
    <s v="NO"/>
    <m/>
    <m/>
    <s v="[振伝]"/>
    <m/>
    <s v="個人事業"/>
    <m/>
    <m/>
    <s v="その他売上高"/>
    <s v="C社"/>
    <s v="個人事業"/>
    <s v="課税売上10%"/>
    <s v="内税"/>
    <n v="240000"/>
    <m/>
    <m/>
    <m/>
    <n v="240000"/>
    <n v="240000"/>
    <s v="12月分請求"/>
    <m/>
    <m/>
  </r>
  <r>
    <s v="[明細行]"/>
    <s v="個人事業(合計)"/>
    <x v="2"/>
    <x v="2"/>
    <x v="0"/>
    <s v="E社"/>
    <d v="2025-01-05T00:00:00"/>
    <n v="2025"/>
    <n v="1"/>
    <x v="0"/>
    <n v="1004"/>
    <d v="2025-12-31T00:00:00"/>
    <n v="500004"/>
    <m/>
    <s v="NO"/>
    <m/>
    <m/>
    <s v="[振伝]"/>
    <m/>
    <s v="個人事業"/>
    <m/>
    <m/>
    <s v="ｼｽﾃﾑ利用料"/>
    <s v="E社"/>
    <s v="個人事業"/>
    <s v="課対仕入10%"/>
    <s v="内税"/>
    <m/>
    <m/>
    <n v="8800"/>
    <m/>
    <n v="-8800"/>
    <n v="8800"/>
    <s v="1月分システム利用料"/>
    <m/>
    <m/>
  </r>
  <r>
    <s v="[明細行]"/>
    <s v="個人事業(合計)"/>
    <x v="2"/>
    <x v="2"/>
    <x v="0"/>
    <s v="F社"/>
    <d v="2025-01-07T00:00:00"/>
    <n v="2025"/>
    <n v="1"/>
    <x v="0"/>
    <n v="1005"/>
    <d v="2025-12-31T00:00:00"/>
    <n v="500005"/>
    <m/>
    <s v="NO"/>
    <m/>
    <m/>
    <s v="[振伝]"/>
    <m/>
    <s v="個人事業"/>
    <m/>
    <m/>
    <s v="通信費"/>
    <s v="F社"/>
    <s v="個人事業"/>
    <s v="課対仕入10%"/>
    <s v="内税"/>
    <m/>
    <m/>
    <n v="6600"/>
    <m/>
    <n v="-6600"/>
    <n v="15400"/>
    <s v="1月分通信費"/>
    <m/>
    <m/>
  </r>
  <r>
    <s v="[明細行]"/>
    <s v="個人事業(合計)"/>
    <x v="2"/>
    <x v="2"/>
    <x v="0"/>
    <s v="E社"/>
    <d v="2025-02-05T00:00:00"/>
    <n v="2025"/>
    <n v="2"/>
    <x v="1"/>
    <n v="1012"/>
    <d v="2025-12-31T00:00:00"/>
    <n v="500012"/>
    <m/>
    <s v="NO"/>
    <m/>
    <m/>
    <s v="[振伝]"/>
    <m/>
    <s v="個人事業"/>
    <m/>
    <m/>
    <s v="ｼｽﾃﾑ利用料"/>
    <s v="E社"/>
    <s v="個人事業"/>
    <s v="課対仕入10%"/>
    <s v="内税"/>
    <m/>
    <m/>
    <n v="8800"/>
    <m/>
    <n v="-8800"/>
    <n v="24200"/>
    <s v="2月分システム利用料"/>
    <m/>
    <m/>
  </r>
  <r>
    <s v="[明細行]"/>
    <s v="個人事業(合計)"/>
    <x v="2"/>
    <x v="2"/>
    <x v="0"/>
    <s v="F社"/>
    <d v="2025-02-07T00:00:00"/>
    <n v="2025"/>
    <n v="2"/>
    <x v="1"/>
    <n v="1013"/>
    <d v="2025-12-31T00:00:00"/>
    <n v="500013"/>
    <m/>
    <s v="NO"/>
    <m/>
    <m/>
    <s v="[振伝]"/>
    <m/>
    <s v="個人事業"/>
    <m/>
    <m/>
    <s v="通信費"/>
    <s v="F社"/>
    <s v="個人事業"/>
    <s v="課対仕入10%"/>
    <s v="内税"/>
    <m/>
    <m/>
    <n v="6600"/>
    <m/>
    <n v="-6600"/>
    <n v="30800"/>
    <s v="2月分通信費"/>
    <m/>
    <m/>
  </r>
  <r>
    <s v="[明細行]"/>
    <s v="個人事業(合計)"/>
    <x v="2"/>
    <x v="2"/>
    <x v="0"/>
    <m/>
    <d v="2025-02-27T00:00:00"/>
    <n v="2025"/>
    <n v="2"/>
    <x v="1"/>
    <n v="1014"/>
    <d v="2025-12-31T00:00:00"/>
    <n v="500014"/>
    <m/>
    <s v="NO"/>
    <m/>
    <m/>
    <s v="[振伝]"/>
    <m/>
    <s v="個人事業"/>
    <m/>
    <m/>
    <s v="メイン口座"/>
    <m/>
    <s v="個人事業"/>
    <m/>
    <m/>
    <n v="15400"/>
    <m/>
    <m/>
    <m/>
    <n v="15400"/>
    <n v="15400"/>
    <s v="1月利用分カード支払"/>
    <m/>
    <m/>
  </r>
  <r>
    <s v="[明細行]"/>
    <s v="個人事業(合計)"/>
    <x v="2"/>
    <x v="2"/>
    <x v="0"/>
    <s v="E社"/>
    <d v="2025-03-05T00:00:00"/>
    <n v="2025"/>
    <n v="3"/>
    <x v="2"/>
    <n v="1021"/>
    <d v="2025-12-31T00:00:00"/>
    <n v="500021"/>
    <m/>
    <s v="NO"/>
    <m/>
    <m/>
    <s v="[振伝]"/>
    <m/>
    <s v="個人事業"/>
    <m/>
    <m/>
    <s v="ｼｽﾃﾑ利用料"/>
    <s v="E社"/>
    <s v="個人事業"/>
    <s v="課対仕入10%"/>
    <s v="内税"/>
    <m/>
    <m/>
    <n v="8800"/>
    <m/>
    <n v="-8800"/>
    <n v="24200"/>
    <s v="3月分システム利用料"/>
    <m/>
    <m/>
  </r>
  <r>
    <s v="[明細行]"/>
    <s v="個人事業(合計)"/>
    <x v="2"/>
    <x v="2"/>
    <x v="0"/>
    <s v="F社"/>
    <d v="2025-03-07T00:00:00"/>
    <n v="2025"/>
    <n v="3"/>
    <x v="2"/>
    <n v="1022"/>
    <d v="2025-12-31T00:00:00"/>
    <n v="500022"/>
    <m/>
    <s v="NO"/>
    <m/>
    <m/>
    <s v="[振伝]"/>
    <m/>
    <s v="個人事業"/>
    <m/>
    <m/>
    <s v="通信費"/>
    <s v="F社"/>
    <s v="個人事業"/>
    <s v="課対仕入10%"/>
    <s v="内税"/>
    <m/>
    <m/>
    <n v="6600"/>
    <m/>
    <n v="-6600"/>
    <n v="30800"/>
    <s v="3月分通信費"/>
    <m/>
    <m/>
  </r>
  <r>
    <s v="[明細行]"/>
    <s v="個人事業(合計)"/>
    <x v="2"/>
    <x v="2"/>
    <x v="0"/>
    <m/>
    <d v="2025-03-27T00:00:00"/>
    <n v="2025"/>
    <n v="3"/>
    <x v="2"/>
    <n v="1023"/>
    <d v="2025-12-31T00:00:00"/>
    <n v="500023"/>
    <m/>
    <s v="NO"/>
    <m/>
    <m/>
    <s v="[振伝]"/>
    <m/>
    <s v="個人事業"/>
    <m/>
    <m/>
    <s v="メイン口座"/>
    <m/>
    <s v="個人事業"/>
    <m/>
    <m/>
    <n v="15400"/>
    <m/>
    <m/>
    <m/>
    <n v="15400"/>
    <n v="15400"/>
    <s v="2月利用分カード支払"/>
    <m/>
    <m/>
  </r>
  <r>
    <s v="[明細行]"/>
    <s v="個人事業(合計)"/>
    <x v="2"/>
    <x v="2"/>
    <x v="0"/>
    <s v="E社"/>
    <d v="2025-04-05T00:00:00"/>
    <n v="2025"/>
    <n v="4"/>
    <x v="3"/>
    <n v="1030"/>
    <d v="2025-12-31T00:00:00"/>
    <n v="500030"/>
    <m/>
    <s v="NO"/>
    <m/>
    <m/>
    <s v="[振伝]"/>
    <m/>
    <s v="個人事業"/>
    <m/>
    <m/>
    <s v="ｼｽﾃﾑ利用料"/>
    <s v="E社"/>
    <s v="個人事業"/>
    <s v="課対仕入10%"/>
    <s v="内税"/>
    <m/>
    <m/>
    <n v="8800"/>
    <m/>
    <n v="-8800"/>
    <n v="24200"/>
    <s v="4月分システム利用料"/>
    <m/>
    <m/>
  </r>
  <r>
    <s v="[明細行]"/>
    <s v="個人事業(合計)"/>
    <x v="2"/>
    <x v="2"/>
    <x v="0"/>
    <s v="F社"/>
    <d v="2025-04-07T00:00:00"/>
    <n v="2025"/>
    <n v="4"/>
    <x v="3"/>
    <n v="1031"/>
    <d v="2025-12-31T00:00:00"/>
    <n v="500031"/>
    <m/>
    <s v="NO"/>
    <m/>
    <m/>
    <s v="[振伝]"/>
    <m/>
    <s v="個人事業"/>
    <m/>
    <m/>
    <s v="通信費"/>
    <s v="F社"/>
    <s v="個人事業"/>
    <s v="課対仕入10%"/>
    <s v="内税"/>
    <m/>
    <m/>
    <n v="6600"/>
    <m/>
    <n v="-6600"/>
    <n v="30800"/>
    <s v="4月分通信費"/>
    <m/>
    <m/>
  </r>
  <r>
    <s v="[明細行]"/>
    <s v="個人事業(合計)"/>
    <x v="2"/>
    <x v="2"/>
    <x v="0"/>
    <m/>
    <d v="2025-04-27T00:00:00"/>
    <n v="2025"/>
    <n v="4"/>
    <x v="3"/>
    <n v="1032"/>
    <d v="2025-12-31T00:00:00"/>
    <n v="500032"/>
    <m/>
    <s v="NO"/>
    <m/>
    <m/>
    <s v="[振伝]"/>
    <m/>
    <s v="個人事業"/>
    <m/>
    <m/>
    <s v="メイン口座"/>
    <m/>
    <s v="個人事業"/>
    <m/>
    <m/>
    <n v="15400"/>
    <m/>
    <m/>
    <m/>
    <n v="15400"/>
    <n v="15400"/>
    <s v="3月利用分カード支払"/>
    <m/>
    <m/>
  </r>
  <r>
    <s v="[明細行]"/>
    <s v="個人事業(合計)"/>
    <x v="2"/>
    <x v="2"/>
    <x v="0"/>
    <s v="E社"/>
    <d v="2025-05-05T00:00:00"/>
    <n v="2025"/>
    <n v="5"/>
    <x v="4"/>
    <n v="1040"/>
    <d v="2025-12-31T00:00:00"/>
    <n v="500040"/>
    <m/>
    <s v="NO"/>
    <m/>
    <m/>
    <s v="[振伝]"/>
    <m/>
    <s v="個人事業"/>
    <m/>
    <m/>
    <s v="ｼｽﾃﾑ利用料"/>
    <s v="E社"/>
    <s v="個人事業"/>
    <s v="課対仕入10%"/>
    <s v="内税"/>
    <m/>
    <m/>
    <n v="8800"/>
    <m/>
    <n v="-8800"/>
    <n v="24200"/>
    <s v="5月分システム利用料"/>
    <m/>
    <m/>
  </r>
  <r>
    <s v="[明細行]"/>
    <s v="個人事業(合計)"/>
    <x v="2"/>
    <x v="2"/>
    <x v="0"/>
    <s v="F社"/>
    <d v="2025-05-07T00:00:00"/>
    <n v="2025"/>
    <n v="5"/>
    <x v="4"/>
    <n v="1041"/>
    <d v="2025-12-31T00:00:00"/>
    <n v="500041"/>
    <m/>
    <s v="NO"/>
    <m/>
    <m/>
    <s v="[振伝]"/>
    <m/>
    <s v="個人事業"/>
    <m/>
    <m/>
    <s v="通信費"/>
    <s v="F社"/>
    <s v="個人事業"/>
    <s v="課対仕入10%"/>
    <s v="内税"/>
    <m/>
    <m/>
    <n v="6600"/>
    <m/>
    <n v="-6600"/>
    <n v="30800"/>
    <s v="5月分通信費"/>
    <m/>
    <m/>
  </r>
  <r>
    <s v="[明細行]"/>
    <s v="個人事業(合計)"/>
    <x v="2"/>
    <x v="2"/>
    <x v="0"/>
    <m/>
    <d v="2025-05-27T00:00:00"/>
    <n v="2025"/>
    <n v="5"/>
    <x v="4"/>
    <n v="1042"/>
    <d v="2025-12-31T00:00:00"/>
    <n v="500042"/>
    <m/>
    <s v="NO"/>
    <m/>
    <m/>
    <s v="[振伝]"/>
    <m/>
    <s v="個人事業"/>
    <m/>
    <m/>
    <s v="メイン口座"/>
    <m/>
    <s v="個人事業"/>
    <m/>
    <m/>
    <n v="15400"/>
    <m/>
    <m/>
    <m/>
    <n v="15400"/>
    <n v="15400"/>
    <s v="4月利用分カード支払"/>
    <m/>
    <m/>
  </r>
  <r>
    <s v="[明細行]"/>
    <s v="個人事業(合計)"/>
    <x v="2"/>
    <x v="2"/>
    <x v="0"/>
    <s v="E社"/>
    <d v="2025-06-05T00:00:00"/>
    <n v="2025"/>
    <n v="6"/>
    <x v="5"/>
    <n v="1049"/>
    <d v="2025-12-31T00:00:00"/>
    <n v="500049"/>
    <m/>
    <s v="NO"/>
    <m/>
    <m/>
    <s v="[振伝]"/>
    <m/>
    <s v="個人事業"/>
    <m/>
    <m/>
    <s v="ｼｽﾃﾑ利用料"/>
    <s v="E社"/>
    <s v="個人事業"/>
    <s v="課対仕入10%"/>
    <s v="内税"/>
    <m/>
    <m/>
    <n v="8800"/>
    <m/>
    <n v="-8800"/>
    <n v="24200"/>
    <s v="6月分システム利用料"/>
    <m/>
    <m/>
  </r>
  <r>
    <s v="[明細行]"/>
    <s v="個人事業(合計)"/>
    <x v="2"/>
    <x v="2"/>
    <x v="0"/>
    <s v="F社"/>
    <d v="2025-06-07T00:00:00"/>
    <n v="2025"/>
    <n v="6"/>
    <x v="5"/>
    <n v="1050"/>
    <d v="2025-12-31T00:00:00"/>
    <n v="500050"/>
    <m/>
    <s v="NO"/>
    <m/>
    <m/>
    <s v="[振伝]"/>
    <m/>
    <s v="個人事業"/>
    <m/>
    <m/>
    <s v="通信費"/>
    <s v="F社"/>
    <s v="個人事業"/>
    <s v="課対仕入10%"/>
    <s v="内税"/>
    <m/>
    <m/>
    <n v="6600"/>
    <m/>
    <n v="-6600"/>
    <n v="30800"/>
    <s v="6月分通信費"/>
    <m/>
    <m/>
  </r>
  <r>
    <s v="[明細行]"/>
    <s v="個人事業(合計)"/>
    <x v="2"/>
    <x v="2"/>
    <x v="0"/>
    <m/>
    <d v="2025-06-27T00:00:00"/>
    <n v="2025"/>
    <n v="6"/>
    <x v="5"/>
    <n v="1051"/>
    <d v="2025-12-31T00:00:00"/>
    <n v="500051"/>
    <m/>
    <s v="NO"/>
    <m/>
    <m/>
    <s v="[振伝]"/>
    <m/>
    <s v="個人事業"/>
    <m/>
    <m/>
    <s v="メイン口座"/>
    <m/>
    <s v="個人事業"/>
    <m/>
    <m/>
    <n v="15400"/>
    <m/>
    <m/>
    <m/>
    <n v="15400"/>
    <n v="15400"/>
    <s v="5月利用分カード支払"/>
    <m/>
    <m/>
  </r>
  <r>
    <s v="[明細行]"/>
    <s v="個人事業(合計)"/>
    <x v="2"/>
    <x v="2"/>
    <x v="0"/>
    <s v="E社"/>
    <d v="2025-07-05T00:00:00"/>
    <n v="2025"/>
    <n v="7"/>
    <x v="6"/>
    <n v="1058"/>
    <d v="2025-12-31T00:00:00"/>
    <n v="500058"/>
    <m/>
    <s v="NO"/>
    <m/>
    <m/>
    <s v="[振伝]"/>
    <m/>
    <s v="個人事業"/>
    <m/>
    <m/>
    <s v="ｼｽﾃﾑ利用料"/>
    <s v="E社"/>
    <s v="個人事業"/>
    <s v="課対仕入10%"/>
    <s v="内税"/>
    <m/>
    <m/>
    <n v="8800"/>
    <m/>
    <n v="-8800"/>
    <n v="24200"/>
    <s v="7月分システム利用料"/>
    <m/>
    <m/>
  </r>
  <r>
    <s v="[明細行]"/>
    <s v="個人事業(合計)"/>
    <x v="2"/>
    <x v="2"/>
    <x v="0"/>
    <s v="F社"/>
    <d v="2025-07-07T00:00:00"/>
    <n v="2025"/>
    <n v="7"/>
    <x v="6"/>
    <n v="1059"/>
    <d v="2025-12-31T00:00:00"/>
    <n v="500059"/>
    <m/>
    <s v="NO"/>
    <m/>
    <m/>
    <s v="[振伝]"/>
    <m/>
    <s v="個人事業"/>
    <m/>
    <m/>
    <s v="通信費"/>
    <s v="F社"/>
    <s v="個人事業"/>
    <s v="課対仕入10%"/>
    <s v="内税"/>
    <m/>
    <m/>
    <n v="6600"/>
    <m/>
    <n v="-6600"/>
    <n v="30800"/>
    <s v="7月分通信費"/>
    <m/>
    <m/>
  </r>
  <r>
    <s v="[明細行]"/>
    <s v="個人事業(合計)"/>
    <x v="2"/>
    <x v="2"/>
    <x v="0"/>
    <m/>
    <d v="2025-07-27T00:00:00"/>
    <n v="2025"/>
    <n v="7"/>
    <x v="6"/>
    <n v="1060"/>
    <d v="2025-12-31T00:00:00"/>
    <n v="500060"/>
    <m/>
    <s v="NO"/>
    <m/>
    <m/>
    <s v="[振伝]"/>
    <m/>
    <s v="個人事業"/>
    <m/>
    <m/>
    <s v="メイン口座"/>
    <m/>
    <s v="個人事業"/>
    <m/>
    <m/>
    <n v="15400"/>
    <m/>
    <m/>
    <m/>
    <n v="15400"/>
    <n v="15400"/>
    <s v="6月利用分カード支払"/>
    <m/>
    <m/>
  </r>
  <r>
    <s v="[明細行]"/>
    <s v="個人事業(合計)"/>
    <x v="2"/>
    <x v="2"/>
    <x v="0"/>
    <s v="E社"/>
    <d v="2025-08-05T00:00:00"/>
    <n v="2025"/>
    <n v="8"/>
    <x v="7"/>
    <n v="1067"/>
    <d v="2025-12-31T00:00:00"/>
    <n v="500067"/>
    <m/>
    <s v="NO"/>
    <m/>
    <m/>
    <s v="[振伝]"/>
    <m/>
    <s v="個人事業"/>
    <m/>
    <m/>
    <s v="ｼｽﾃﾑ利用料"/>
    <s v="E社"/>
    <s v="個人事業"/>
    <s v="課対仕入10%"/>
    <s v="内税"/>
    <m/>
    <m/>
    <n v="8800"/>
    <m/>
    <n v="-8800"/>
    <n v="24200"/>
    <s v="8月分システム利用料"/>
    <m/>
    <m/>
  </r>
  <r>
    <s v="[明細行]"/>
    <s v="個人事業(合計)"/>
    <x v="2"/>
    <x v="2"/>
    <x v="0"/>
    <s v="F社"/>
    <d v="2025-08-07T00:00:00"/>
    <n v="2025"/>
    <n v="8"/>
    <x v="7"/>
    <n v="1068"/>
    <d v="2025-12-31T00:00:00"/>
    <n v="500068"/>
    <m/>
    <s v="NO"/>
    <m/>
    <m/>
    <s v="[振伝]"/>
    <m/>
    <s v="個人事業"/>
    <m/>
    <m/>
    <s v="通信費"/>
    <s v="F社"/>
    <s v="個人事業"/>
    <s v="課対仕入10%"/>
    <s v="内税"/>
    <m/>
    <m/>
    <n v="6600"/>
    <m/>
    <n v="-6600"/>
    <n v="30800"/>
    <s v="8月分通信費"/>
    <m/>
    <m/>
  </r>
  <r>
    <s v="[明細行]"/>
    <s v="個人事業(合計)"/>
    <x v="2"/>
    <x v="2"/>
    <x v="0"/>
    <m/>
    <d v="2025-08-27T00:00:00"/>
    <n v="2025"/>
    <n v="8"/>
    <x v="7"/>
    <n v="1069"/>
    <d v="2025-12-31T00:00:00"/>
    <n v="500069"/>
    <m/>
    <s v="NO"/>
    <m/>
    <m/>
    <s v="[振伝]"/>
    <m/>
    <s v="個人事業"/>
    <m/>
    <m/>
    <s v="メイン口座"/>
    <m/>
    <s v="個人事業"/>
    <m/>
    <m/>
    <n v="15400"/>
    <m/>
    <m/>
    <m/>
    <n v="15400"/>
    <n v="15400"/>
    <s v="7月利用分カード支払"/>
    <m/>
    <m/>
  </r>
  <r>
    <s v="[明細行]"/>
    <s v="個人事業(合計)"/>
    <x v="2"/>
    <x v="2"/>
    <x v="0"/>
    <s v="E社"/>
    <d v="2025-09-05T00:00:00"/>
    <n v="2025"/>
    <n v="9"/>
    <x v="8"/>
    <n v="1076"/>
    <d v="2025-12-31T00:00:00"/>
    <n v="500076"/>
    <m/>
    <s v="NO"/>
    <m/>
    <m/>
    <s v="[振伝]"/>
    <m/>
    <s v="個人事業"/>
    <m/>
    <m/>
    <s v="ｼｽﾃﾑ利用料"/>
    <s v="E社"/>
    <s v="個人事業"/>
    <s v="課対仕入10%"/>
    <s v="内税"/>
    <m/>
    <m/>
    <n v="8800"/>
    <m/>
    <n v="-8800"/>
    <n v="24200"/>
    <s v="9月分システム利用料"/>
    <m/>
    <m/>
  </r>
  <r>
    <s v="[明細行]"/>
    <s v="個人事業(合計)"/>
    <x v="2"/>
    <x v="2"/>
    <x v="0"/>
    <s v="F社"/>
    <d v="2025-09-07T00:00:00"/>
    <n v="2025"/>
    <n v="9"/>
    <x v="8"/>
    <n v="1077"/>
    <d v="2025-12-31T00:00:00"/>
    <n v="500077"/>
    <m/>
    <s v="NO"/>
    <m/>
    <m/>
    <s v="[振伝]"/>
    <m/>
    <s v="個人事業"/>
    <m/>
    <m/>
    <s v="通信費"/>
    <s v="F社"/>
    <s v="個人事業"/>
    <s v="課対仕入10%"/>
    <s v="内税"/>
    <m/>
    <m/>
    <n v="6600"/>
    <m/>
    <n v="-6600"/>
    <n v="30800"/>
    <s v="9月分通信費"/>
    <m/>
    <m/>
  </r>
  <r>
    <s v="[明細行]"/>
    <s v="個人事業(合計)"/>
    <x v="2"/>
    <x v="2"/>
    <x v="0"/>
    <m/>
    <d v="2025-09-27T00:00:00"/>
    <n v="2025"/>
    <n v="9"/>
    <x v="8"/>
    <n v="1078"/>
    <d v="2025-12-31T00:00:00"/>
    <n v="500078"/>
    <m/>
    <s v="NO"/>
    <m/>
    <m/>
    <s v="[振伝]"/>
    <m/>
    <s v="個人事業"/>
    <m/>
    <m/>
    <s v="メイン口座"/>
    <m/>
    <s v="個人事業"/>
    <m/>
    <m/>
    <n v="15400"/>
    <m/>
    <m/>
    <m/>
    <n v="15400"/>
    <n v="15400"/>
    <s v="8月利用分カード支払"/>
    <m/>
    <m/>
  </r>
  <r>
    <s v="[明細行]"/>
    <s v="個人事業(合計)"/>
    <x v="2"/>
    <x v="2"/>
    <x v="0"/>
    <s v="E社"/>
    <d v="2025-10-05T00:00:00"/>
    <n v="2025"/>
    <n v="10"/>
    <x v="9"/>
    <n v="1086"/>
    <d v="2025-12-31T00:00:00"/>
    <n v="500086"/>
    <m/>
    <s v="NO"/>
    <m/>
    <m/>
    <s v="[振伝]"/>
    <m/>
    <s v="個人事業"/>
    <m/>
    <m/>
    <s v="ｼｽﾃﾑ利用料"/>
    <s v="E社"/>
    <s v="個人事業"/>
    <s v="課対仕入10%"/>
    <s v="内税"/>
    <m/>
    <m/>
    <n v="8800"/>
    <m/>
    <n v="-8800"/>
    <n v="24200"/>
    <s v="10月分システム利用料"/>
    <m/>
    <m/>
  </r>
  <r>
    <s v="[明細行]"/>
    <s v="個人事業(合計)"/>
    <x v="2"/>
    <x v="2"/>
    <x v="0"/>
    <s v="F社"/>
    <d v="2025-10-07T00:00:00"/>
    <n v="2025"/>
    <n v="10"/>
    <x v="9"/>
    <n v="1087"/>
    <d v="2025-12-31T00:00:00"/>
    <n v="500087"/>
    <m/>
    <s v="NO"/>
    <m/>
    <m/>
    <s v="[振伝]"/>
    <m/>
    <s v="個人事業"/>
    <m/>
    <m/>
    <s v="通信費"/>
    <s v="F社"/>
    <s v="個人事業"/>
    <s v="課対仕入10%"/>
    <s v="内税"/>
    <m/>
    <m/>
    <n v="6600"/>
    <m/>
    <n v="-6600"/>
    <n v="30800"/>
    <s v="10月分通信費"/>
    <m/>
    <m/>
  </r>
  <r>
    <s v="[明細行]"/>
    <s v="個人事業(合計)"/>
    <x v="2"/>
    <x v="2"/>
    <x v="0"/>
    <m/>
    <d v="2025-10-27T00:00:00"/>
    <n v="2025"/>
    <n v="10"/>
    <x v="9"/>
    <n v="1088"/>
    <d v="2025-12-31T00:00:00"/>
    <n v="500088"/>
    <m/>
    <s v="NO"/>
    <m/>
    <m/>
    <s v="[振伝]"/>
    <m/>
    <s v="個人事業"/>
    <m/>
    <m/>
    <s v="メイン口座"/>
    <m/>
    <s v="個人事業"/>
    <m/>
    <m/>
    <n v="15400"/>
    <m/>
    <m/>
    <m/>
    <n v="15400"/>
    <n v="15400"/>
    <s v="9月利用分カード支払"/>
    <m/>
    <m/>
  </r>
  <r>
    <s v="[明細行]"/>
    <s v="個人事業(合計)"/>
    <x v="2"/>
    <x v="2"/>
    <x v="0"/>
    <s v="E社"/>
    <d v="2025-11-05T00:00:00"/>
    <n v="2025"/>
    <n v="11"/>
    <x v="10"/>
    <n v="1095"/>
    <d v="2025-12-31T00:00:00"/>
    <n v="500095"/>
    <m/>
    <s v="NO"/>
    <m/>
    <m/>
    <s v="[振伝]"/>
    <m/>
    <s v="個人事業"/>
    <m/>
    <m/>
    <s v="ｼｽﾃﾑ利用料"/>
    <s v="E社"/>
    <s v="個人事業"/>
    <s v="課対仕入10%"/>
    <s v="内税"/>
    <m/>
    <m/>
    <n v="8800"/>
    <m/>
    <n v="-8800"/>
    <n v="24200"/>
    <s v="11月分システム利用料"/>
    <m/>
    <m/>
  </r>
  <r>
    <s v="[明細行]"/>
    <s v="個人事業(合計)"/>
    <x v="2"/>
    <x v="2"/>
    <x v="0"/>
    <s v="F社"/>
    <d v="2025-11-07T00:00:00"/>
    <n v="2025"/>
    <n v="11"/>
    <x v="10"/>
    <n v="1096"/>
    <d v="2025-12-31T00:00:00"/>
    <n v="500096"/>
    <m/>
    <s v="NO"/>
    <m/>
    <m/>
    <s v="[振伝]"/>
    <m/>
    <s v="個人事業"/>
    <m/>
    <m/>
    <s v="通信費"/>
    <s v="F社"/>
    <s v="個人事業"/>
    <s v="課対仕入10%"/>
    <s v="内税"/>
    <m/>
    <m/>
    <n v="6600"/>
    <m/>
    <n v="-6600"/>
    <n v="30800"/>
    <s v="11月分通信費"/>
    <m/>
    <m/>
  </r>
  <r>
    <s v="[明細行]"/>
    <s v="個人事業(合計)"/>
    <x v="2"/>
    <x v="2"/>
    <x v="0"/>
    <m/>
    <d v="2025-11-27T00:00:00"/>
    <n v="2025"/>
    <n v="11"/>
    <x v="10"/>
    <n v="1097"/>
    <d v="2025-12-31T00:00:00"/>
    <n v="500097"/>
    <m/>
    <s v="NO"/>
    <m/>
    <m/>
    <s v="[振伝]"/>
    <m/>
    <s v="個人事業"/>
    <m/>
    <m/>
    <s v="メイン口座"/>
    <m/>
    <s v="個人事業"/>
    <m/>
    <m/>
    <n v="15400"/>
    <m/>
    <m/>
    <m/>
    <n v="15400"/>
    <n v="15400"/>
    <s v="10月利用分カード支払"/>
    <m/>
    <m/>
  </r>
  <r>
    <s v="[明細行]"/>
    <s v="個人事業(合計)"/>
    <x v="2"/>
    <x v="2"/>
    <x v="0"/>
    <s v="E社"/>
    <d v="2025-12-05T00:00:00"/>
    <n v="2025"/>
    <n v="12"/>
    <x v="11"/>
    <n v="1104"/>
    <d v="2025-12-31T00:00:00"/>
    <n v="500104"/>
    <m/>
    <s v="NO"/>
    <m/>
    <m/>
    <s v="[振伝]"/>
    <m/>
    <s v="個人事業"/>
    <m/>
    <m/>
    <s v="ｼｽﾃﾑ利用料"/>
    <s v="E社"/>
    <s v="個人事業"/>
    <s v="課対仕入10%"/>
    <s v="内税"/>
    <m/>
    <m/>
    <n v="8800"/>
    <m/>
    <n v="-8800"/>
    <n v="24200"/>
    <s v="12月分システム利用料"/>
    <m/>
    <m/>
  </r>
  <r>
    <s v="[明細行]"/>
    <s v="個人事業(合計)"/>
    <x v="2"/>
    <x v="2"/>
    <x v="0"/>
    <s v="F社"/>
    <d v="2025-12-07T00:00:00"/>
    <n v="2025"/>
    <n v="12"/>
    <x v="11"/>
    <n v="1105"/>
    <d v="2025-12-31T00:00:00"/>
    <n v="500105"/>
    <m/>
    <s v="NO"/>
    <m/>
    <m/>
    <s v="[振伝]"/>
    <m/>
    <s v="個人事業"/>
    <m/>
    <m/>
    <s v="通信費"/>
    <s v="F社"/>
    <s v="個人事業"/>
    <s v="課対仕入10%"/>
    <s v="内税"/>
    <m/>
    <m/>
    <n v="6600"/>
    <m/>
    <n v="-6600"/>
    <n v="30800"/>
    <s v="12月分通信費"/>
    <m/>
    <m/>
  </r>
  <r>
    <s v="[明細行]"/>
    <s v="個人事業(合計)"/>
    <x v="2"/>
    <x v="2"/>
    <x v="0"/>
    <m/>
    <d v="2025-12-27T00:00:00"/>
    <n v="2025"/>
    <n v="12"/>
    <x v="11"/>
    <n v="1106"/>
    <d v="2025-12-31T00:00:00"/>
    <n v="500106"/>
    <m/>
    <s v="NO"/>
    <m/>
    <m/>
    <s v="[振伝]"/>
    <m/>
    <s v="個人事業"/>
    <m/>
    <m/>
    <s v="メイン口座"/>
    <m/>
    <s v="個人事業"/>
    <m/>
    <m/>
    <n v="15400"/>
    <m/>
    <m/>
    <m/>
    <n v="15400"/>
    <n v="15400"/>
    <s v="11月利用分カード支払"/>
    <m/>
    <m/>
  </r>
  <r>
    <s v="[明細行]"/>
    <s v="個人事業(合計)"/>
    <x v="3"/>
    <x v="3"/>
    <x v="1"/>
    <s v="A社"/>
    <d v="2025-01-31T00:00:00"/>
    <n v="2025"/>
    <n v="1"/>
    <x v="0"/>
    <n v="1002"/>
    <d v="2025-12-31T00:00:00"/>
    <n v="500002"/>
    <m/>
    <s v="NO"/>
    <m/>
    <m/>
    <s v="[振伝]"/>
    <m/>
    <s v="個人事業"/>
    <s v="課税売上10%"/>
    <s v="内税"/>
    <s v="売掛金"/>
    <s v="A社"/>
    <s v="個人事業"/>
    <m/>
    <m/>
    <m/>
    <m/>
    <n v="220000"/>
    <m/>
    <n v="-220000"/>
    <n v="220000"/>
    <s v="1月分請求"/>
    <m/>
    <m/>
  </r>
  <r>
    <s v="[明細行]"/>
    <s v="個人事業(合計)"/>
    <x v="3"/>
    <x v="3"/>
    <x v="1"/>
    <s v="B社"/>
    <d v="2025-02-28T00:00:00"/>
    <n v="2025"/>
    <n v="2"/>
    <x v="1"/>
    <n v="1009"/>
    <d v="2025-12-31T00:00:00"/>
    <n v="500009"/>
    <m/>
    <s v="NO"/>
    <m/>
    <m/>
    <s v="[振伝]"/>
    <m/>
    <s v="個人事業"/>
    <s v="課税売上10%"/>
    <s v="内税"/>
    <s v="売掛金"/>
    <s v="B社"/>
    <s v="個人事業"/>
    <m/>
    <m/>
    <m/>
    <m/>
    <n v="180000"/>
    <m/>
    <n v="-180000"/>
    <n v="400000"/>
    <s v="2月分請求"/>
    <m/>
    <m/>
  </r>
  <r>
    <s v="[明細行]"/>
    <s v="個人事業(合計)"/>
    <x v="3"/>
    <x v="3"/>
    <x v="1"/>
    <s v="C社"/>
    <d v="2025-03-31T00:00:00"/>
    <n v="2025"/>
    <n v="3"/>
    <x v="2"/>
    <n v="1018"/>
    <d v="2025-12-31T00:00:00"/>
    <n v="500018"/>
    <m/>
    <s v="NO"/>
    <m/>
    <m/>
    <s v="[振伝]"/>
    <m/>
    <s v="個人事業"/>
    <s v="課税売上10%"/>
    <s v="内税"/>
    <s v="売掛金"/>
    <s v="C社"/>
    <s v="個人事業"/>
    <m/>
    <m/>
    <m/>
    <m/>
    <n v="260000"/>
    <m/>
    <n v="-260000"/>
    <n v="660000"/>
    <s v="3月分請求"/>
    <m/>
    <m/>
  </r>
  <r>
    <s v="[明細行]"/>
    <s v="個人事業(合計)"/>
    <x v="3"/>
    <x v="3"/>
    <x v="1"/>
    <s v="A社"/>
    <d v="2025-04-30T00:00:00"/>
    <n v="2025"/>
    <n v="4"/>
    <x v="3"/>
    <n v="1027"/>
    <d v="2025-12-31T00:00:00"/>
    <n v="500027"/>
    <m/>
    <s v="NO"/>
    <m/>
    <m/>
    <s v="[振伝]"/>
    <m/>
    <s v="個人事業"/>
    <s v="課税売上10%"/>
    <s v="内税"/>
    <s v="売掛金"/>
    <s v="A社"/>
    <s v="個人事業"/>
    <m/>
    <m/>
    <m/>
    <m/>
    <n v="240000"/>
    <m/>
    <n v="-240000"/>
    <n v="900000"/>
    <s v="4月分請求"/>
    <m/>
    <m/>
  </r>
  <r>
    <s v="[明細行]"/>
    <s v="個人事業(合計)"/>
    <x v="3"/>
    <x v="3"/>
    <x v="1"/>
    <s v="B社"/>
    <d v="2025-05-31T00:00:00"/>
    <n v="2025"/>
    <n v="5"/>
    <x v="4"/>
    <n v="1037"/>
    <d v="2025-12-31T00:00:00"/>
    <n v="500037"/>
    <m/>
    <s v="NO"/>
    <m/>
    <m/>
    <s v="[振伝]"/>
    <m/>
    <s v="個人事業"/>
    <s v="課税売上10%"/>
    <s v="内税"/>
    <s v="売掛金"/>
    <s v="B社"/>
    <s v="個人事業"/>
    <m/>
    <m/>
    <m/>
    <m/>
    <n v="280000"/>
    <m/>
    <n v="-280000"/>
    <n v="1180000"/>
    <s v="5月分請求"/>
    <m/>
    <m/>
  </r>
  <r>
    <s v="[明細行]"/>
    <s v="個人事業(合計)"/>
    <x v="3"/>
    <x v="3"/>
    <x v="1"/>
    <s v="C社"/>
    <d v="2025-06-30T00:00:00"/>
    <n v="2025"/>
    <n v="6"/>
    <x v="5"/>
    <n v="1046"/>
    <d v="2025-12-31T00:00:00"/>
    <n v="500046"/>
    <m/>
    <s v="NO"/>
    <m/>
    <m/>
    <s v="[振伝]"/>
    <m/>
    <s v="個人事業"/>
    <s v="課税売上10%"/>
    <s v="内税"/>
    <s v="売掛金"/>
    <s v="C社"/>
    <s v="個人事業"/>
    <m/>
    <m/>
    <m/>
    <m/>
    <n v="210000"/>
    <m/>
    <n v="-210000"/>
    <n v="1390000"/>
    <s v="6月分請求"/>
    <m/>
    <m/>
  </r>
  <r>
    <s v="[明細行]"/>
    <s v="個人事業(合計)"/>
    <x v="3"/>
    <x v="3"/>
    <x v="1"/>
    <s v="A社"/>
    <d v="2025-07-31T00:00:00"/>
    <n v="2025"/>
    <n v="7"/>
    <x v="6"/>
    <n v="1055"/>
    <d v="2025-12-31T00:00:00"/>
    <n v="500055"/>
    <m/>
    <s v="NO"/>
    <m/>
    <m/>
    <s v="[振伝]"/>
    <m/>
    <s v="個人事業"/>
    <s v="課税売上10%"/>
    <s v="内税"/>
    <s v="売掛金"/>
    <s v="A社"/>
    <s v="個人事業"/>
    <m/>
    <m/>
    <m/>
    <m/>
    <n v="300000"/>
    <m/>
    <n v="-300000"/>
    <n v="1690000"/>
    <s v="7月分請求"/>
    <m/>
    <m/>
  </r>
  <r>
    <s v="[明細行]"/>
    <s v="個人事業(合計)"/>
    <x v="3"/>
    <x v="3"/>
    <x v="1"/>
    <s v="B社"/>
    <d v="2025-08-31T00:00:00"/>
    <n v="2025"/>
    <n v="8"/>
    <x v="7"/>
    <n v="1064"/>
    <d v="2025-12-31T00:00:00"/>
    <n v="500064"/>
    <m/>
    <s v="NO"/>
    <m/>
    <m/>
    <s v="[振伝]"/>
    <m/>
    <s v="個人事業"/>
    <s v="課税売上10%"/>
    <s v="内税"/>
    <s v="売掛金"/>
    <s v="B社"/>
    <s v="個人事業"/>
    <m/>
    <m/>
    <m/>
    <m/>
    <n v="230000"/>
    <m/>
    <n v="-230000"/>
    <n v="1920000"/>
    <s v="8月分請求"/>
    <m/>
    <m/>
  </r>
  <r>
    <s v="[明細行]"/>
    <s v="個人事業(合計)"/>
    <x v="3"/>
    <x v="3"/>
    <x v="1"/>
    <s v="C社"/>
    <d v="2025-09-30T00:00:00"/>
    <n v="2025"/>
    <n v="9"/>
    <x v="8"/>
    <n v="1073"/>
    <d v="2025-12-31T00:00:00"/>
    <n v="500073"/>
    <m/>
    <s v="NO"/>
    <m/>
    <m/>
    <s v="[振伝]"/>
    <m/>
    <s v="個人事業"/>
    <s v="課税売上10%"/>
    <s v="内税"/>
    <s v="売掛金"/>
    <s v="C社"/>
    <s v="個人事業"/>
    <m/>
    <m/>
    <m/>
    <m/>
    <n v="260000"/>
    <m/>
    <n v="-260000"/>
    <n v="2180000"/>
    <s v="9月分請求"/>
    <m/>
    <m/>
  </r>
  <r>
    <s v="[明細行]"/>
    <s v="個人事業(合計)"/>
    <x v="3"/>
    <x v="3"/>
    <x v="1"/>
    <s v="A社"/>
    <d v="2025-10-31T00:00:00"/>
    <n v="2025"/>
    <n v="10"/>
    <x v="9"/>
    <n v="1083"/>
    <d v="2025-12-31T00:00:00"/>
    <n v="500083"/>
    <m/>
    <s v="NO"/>
    <m/>
    <m/>
    <s v="[振伝]"/>
    <m/>
    <s v="個人事業"/>
    <s v="課税売上10%"/>
    <s v="内税"/>
    <s v="売掛金"/>
    <s v="A社"/>
    <s v="個人事業"/>
    <m/>
    <m/>
    <m/>
    <m/>
    <n v="250000"/>
    <m/>
    <n v="-250000"/>
    <n v="2430000"/>
    <s v="10月分請求"/>
    <m/>
    <m/>
  </r>
  <r>
    <s v="[明細行]"/>
    <s v="個人事業(合計)"/>
    <x v="3"/>
    <x v="3"/>
    <x v="1"/>
    <s v="B社"/>
    <d v="2025-11-30T00:00:00"/>
    <n v="2025"/>
    <n v="11"/>
    <x v="10"/>
    <n v="1092"/>
    <d v="2025-12-31T00:00:00"/>
    <n v="500092"/>
    <m/>
    <s v="NO"/>
    <m/>
    <m/>
    <s v="[振伝]"/>
    <m/>
    <s v="個人事業"/>
    <s v="課税売上10%"/>
    <s v="内税"/>
    <s v="売掛金"/>
    <s v="B社"/>
    <s v="個人事業"/>
    <m/>
    <m/>
    <m/>
    <m/>
    <n v="290000"/>
    <m/>
    <n v="-290000"/>
    <n v="2720000"/>
    <s v="11月分請求"/>
    <m/>
    <m/>
  </r>
  <r>
    <s v="[明細行]"/>
    <s v="個人事業(合計)"/>
    <x v="3"/>
    <x v="3"/>
    <x v="1"/>
    <s v="C社"/>
    <d v="2025-12-31T00:00:00"/>
    <n v="2025"/>
    <n v="12"/>
    <x v="11"/>
    <n v="1101"/>
    <d v="2025-12-31T00:00:00"/>
    <n v="500101"/>
    <m/>
    <s v="NO"/>
    <m/>
    <m/>
    <s v="[振伝]"/>
    <m/>
    <s v="個人事業"/>
    <s v="課税売上10%"/>
    <s v="内税"/>
    <s v="売掛金"/>
    <s v="C社"/>
    <s v="個人事業"/>
    <m/>
    <m/>
    <m/>
    <m/>
    <n v="240000"/>
    <m/>
    <n v="-240000"/>
    <n v="2960000"/>
    <s v="12月分請求"/>
    <m/>
    <m/>
  </r>
  <r>
    <s v="[明細行]"/>
    <s v="個人事業(合計)"/>
    <x v="4"/>
    <x v="4"/>
    <x v="1"/>
    <s v="D社"/>
    <d v="2025-01-01T00:00:00"/>
    <n v="2025"/>
    <n v="1"/>
    <x v="0"/>
    <n v="1003"/>
    <d v="2025-12-31T00:00:00"/>
    <n v="500003"/>
    <m/>
    <s v="NO"/>
    <m/>
    <m/>
    <s v="[振伝]"/>
    <m/>
    <s v="個人事業"/>
    <s v="課対仕入10%"/>
    <s v="内税"/>
    <s v="メイン口座"/>
    <m/>
    <s v="個人事業"/>
    <m/>
    <m/>
    <n v="65000"/>
    <m/>
    <m/>
    <m/>
    <n v="65000"/>
    <n v="65000"/>
    <s v="1月分家賃"/>
    <m/>
    <m/>
  </r>
  <r>
    <s v="[明細行]"/>
    <s v="個人事業(合計)"/>
    <x v="4"/>
    <x v="4"/>
    <x v="1"/>
    <s v="D社"/>
    <d v="2025-02-01T00:00:00"/>
    <n v="2025"/>
    <n v="2"/>
    <x v="1"/>
    <n v="1011"/>
    <d v="2025-12-31T00:00:00"/>
    <n v="500011"/>
    <m/>
    <s v="NO"/>
    <m/>
    <m/>
    <s v="[振伝]"/>
    <m/>
    <s v="個人事業"/>
    <s v="課対仕入10%"/>
    <s v="内税"/>
    <s v="メイン口座"/>
    <m/>
    <s v="個人事業"/>
    <m/>
    <m/>
    <n v="65000"/>
    <m/>
    <m/>
    <m/>
    <n v="65000"/>
    <n v="130000"/>
    <s v="2月分家賃"/>
    <m/>
    <m/>
  </r>
  <r>
    <s v="[明細行]"/>
    <s v="個人事業(合計)"/>
    <x v="4"/>
    <x v="4"/>
    <x v="1"/>
    <s v="D社"/>
    <d v="2025-03-01T00:00:00"/>
    <n v="2025"/>
    <n v="3"/>
    <x v="2"/>
    <n v="1020"/>
    <d v="2025-12-31T00:00:00"/>
    <n v="500020"/>
    <m/>
    <s v="NO"/>
    <m/>
    <m/>
    <s v="[振伝]"/>
    <m/>
    <s v="個人事業"/>
    <s v="課対仕入10%"/>
    <s v="内税"/>
    <s v="メイン口座"/>
    <m/>
    <s v="個人事業"/>
    <m/>
    <m/>
    <n v="65000"/>
    <m/>
    <m/>
    <m/>
    <n v="65000"/>
    <n v="195000"/>
    <s v="3月分家賃"/>
    <m/>
    <m/>
  </r>
  <r>
    <s v="[明細行]"/>
    <s v="個人事業(合計)"/>
    <x v="4"/>
    <x v="4"/>
    <x v="1"/>
    <s v="D社"/>
    <d v="2025-04-01T00:00:00"/>
    <n v="2025"/>
    <n v="4"/>
    <x v="3"/>
    <n v="1029"/>
    <d v="2025-12-31T00:00:00"/>
    <n v="500029"/>
    <m/>
    <s v="NO"/>
    <m/>
    <m/>
    <s v="[振伝]"/>
    <m/>
    <s v="個人事業"/>
    <s v="課対仕入10%"/>
    <s v="内税"/>
    <s v="メイン口座"/>
    <m/>
    <s v="個人事業"/>
    <m/>
    <m/>
    <n v="65000"/>
    <m/>
    <m/>
    <m/>
    <n v="65000"/>
    <n v="260000"/>
    <s v="4月分家賃"/>
    <m/>
    <m/>
  </r>
  <r>
    <s v="[明細行]"/>
    <s v="個人事業(合計)"/>
    <x v="4"/>
    <x v="4"/>
    <x v="1"/>
    <s v="D社"/>
    <d v="2025-05-01T00:00:00"/>
    <n v="2025"/>
    <n v="5"/>
    <x v="4"/>
    <n v="1039"/>
    <d v="2025-12-31T00:00:00"/>
    <n v="500039"/>
    <m/>
    <s v="NO"/>
    <m/>
    <m/>
    <s v="[振伝]"/>
    <m/>
    <s v="個人事業"/>
    <s v="課対仕入10%"/>
    <s v="内税"/>
    <s v="メイン口座"/>
    <m/>
    <s v="個人事業"/>
    <m/>
    <m/>
    <n v="65000"/>
    <m/>
    <m/>
    <m/>
    <n v="65000"/>
    <n v="325000"/>
    <s v="5月分家賃"/>
    <m/>
    <m/>
  </r>
  <r>
    <s v="[明細行]"/>
    <s v="個人事業(合計)"/>
    <x v="4"/>
    <x v="4"/>
    <x v="1"/>
    <s v="D社"/>
    <d v="2025-06-01T00:00:00"/>
    <n v="2025"/>
    <n v="6"/>
    <x v="5"/>
    <n v="1048"/>
    <d v="2025-12-31T00:00:00"/>
    <n v="500048"/>
    <m/>
    <s v="NO"/>
    <m/>
    <m/>
    <s v="[振伝]"/>
    <m/>
    <s v="個人事業"/>
    <s v="課対仕入10%"/>
    <s v="内税"/>
    <s v="メイン口座"/>
    <m/>
    <s v="個人事業"/>
    <m/>
    <m/>
    <n v="65000"/>
    <m/>
    <m/>
    <m/>
    <n v="65000"/>
    <n v="390000"/>
    <s v="6月分家賃"/>
    <m/>
    <m/>
  </r>
  <r>
    <s v="[明細行]"/>
    <s v="個人事業(合計)"/>
    <x v="4"/>
    <x v="4"/>
    <x v="1"/>
    <s v="D社"/>
    <d v="2025-07-01T00:00:00"/>
    <n v="2025"/>
    <n v="7"/>
    <x v="6"/>
    <n v="1057"/>
    <d v="2025-12-31T00:00:00"/>
    <n v="500057"/>
    <m/>
    <s v="NO"/>
    <m/>
    <m/>
    <s v="[振伝]"/>
    <m/>
    <s v="個人事業"/>
    <s v="課対仕入10%"/>
    <s v="内税"/>
    <s v="メイン口座"/>
    <m/>
    <s v="個人事業"/>
    <m/>
    <m/>
    <n v="65000"/>
    <m/>
    <m/>
    <m/>
    <n v="65000"/>
    <n v="455000"/>
    <s v="7月分家賃"/>
    <m/>
    <m/>
  </r>
  <r>
    <s v="[明細行]"/>
    <s v="個人事業(合計)"/>
    <x v="4"/>
    <x v="4"/>
    <x v="1"/>
    <s v="D社"/>
    <d v="2025-08-01T00:00:00"/>
    <n v="2025"/>
    <n v="8"/>
    <x v="7"/>
    <n v="1066"/>
    <d v="2025-12-31T00:00:00"/>
    <n v="500066"/>
    <m/>
    <s v="NO"/>
    <m/>
    <m/>
    <s v="[振伝]"/>
    <m/>
    <s v="個人事業"/>
    <s v="課対仕入10%"/>
    <s v="内税"/>
    <s v="メイン口座"/>
    <m/>
    <s v="個人事業"/>
    <m/>
    <m/>
    <n v="65000"/>
    <m/>
    <m/>
    <m/>
    <n v="65000"/>
    <n v="520000"/>
    <s v="8月分家賃"/>
    <m/>
    <m/>
  </r>
  <r>
    <s v="[明細行]"/>
    <s v="個人事業(合計)"/>
    <x v="4"/>
    <x v="4"/>
    <x v="1"/>
    <s v="D社"/>
    <d v="2025-09-01T00:00:00"/>
    <n v="2025"/>
    <n v="9"/>
    <x v="8"/>
    <n v="1075"/>
    <d v="2025-12-31T00:00:00"/>
    <n v="500075"/>
    <m/>
    <s v="NO"/>
    <m/>
    <m/>
    <s v="[振伝]"/>
    <m/>
    <s v="個人事業"/>
    <s v="課対仕入10%"/>
    <s v="内税"/>
    <s v="メイン口座"/>
    <m/>
    <s v="個人事業"/>
    <m/>
    <m/>
    <n v="65000"/>
    <m/>
    <m/>
    <m/>
    <n v="65000"/>
    <n v="585000"/>
    <s v="9月分家賃"/>
    <m/>
    <m/>
  </r>
  <r>
    <s v="[明細行]"/>
    <s v="個人事業(合計)"/>
    <x v="4"/>
    <x v="4"/>
    <x v="1"/>
    <s v="D社"/>
    <d v="2025-10-01T00:00:00"/>
    <n v="2025"/>
    <n v="10"/>
    <x v="9"/>
    <n v="1085"/>
    <d v="2025-12-31T00:00:00"/>
    <n v="500085"/>
    <m/>
    <s v="NO"/>
    <m/>
    <m/>
    <s v="[振伝]"/>
    <m/>
    <s v="個人事業"/>
    <s v="課対仕入10%"/>
    <s v="内税"/>
    <s v="メイン口座"/>
    <m/>
    <s v="個人事業"/>
    <m/>
    <m/>
    <n v="65000"/>
    <m/>
    <m/>
    <m/>
    <n v="65000"/>
    <n v="650000"/>
    <s v="10月分家賃"/>
    <m/>
    <m/>
  </r>
  <r>
    <s v="[明細行]"/>
    <s v="個人事業(合計)"/>
    <x v="4"/>
    <x v="4"/>
    <x v="1"/>
    <s v="D社"/>
    <d v="2025-11-01T00:00:00"/>
    <n v="2025"/>
    <n v="11"/>
    <x v="10"/>
    <n v="1094"/>
    <d v="2025-12-31T00:00:00"/>
    <n v="500094"/>
    <m/>
    <s v="NO"/>
    <m/>
    <m/>
    <s v="[振伝]"/>
    <m/>
    <s v="個人事業"/>
    <s v="課対仕入10%"/>
    <s v="内税"/>
    <s v="メイン口座"/>
    <m/>
    <s v="個人事業"/>
    <m/>
    <m/>
    <n v="65000"/>
    <m/>
    <m/>
    <m/>
    <n v="65000"/>
    <n v="715000"/>
    <s v="11月分家賃"/>
    <m/>
    <m/>
  </r>
  <r>
    <s v="[明細行]"/>
    <s v="個人事業(合計)"/>
    <x v="4"/>
    <x v="4"/>
    <x v="1"/>
    <s v="D社"/>
    <d v="2025-12-01T00:00:00"/>
    <n v="2025"/>
    <n v="12"/>
    <x v="11"/>
    <n v="1103"/>
    <d v="2025-12-31T00:00:00"/>
    <n v="500103"/>
    <m/>
    <s v="NO"/>
    <m/>
    <m/>
    <s v="[振伝]"/>
    <m/>
    <s v="個人事業"/>
    <s v="課対仕入10%"/>
    <s v="内税"/>
    <s v="メイン口座"/>
    <m/>
    <s v="個人事業"/>
    <m/>
    <m/>
    <n v="65000"/>
    <m/>
    <m/>
    <m/>
    <n v="65000"/>
    <n v="780000"/>
    <s v="12月分家賃"/>
    <m/>
    <m/>
  </r>
  <r>
    <s v="[明細行]"/>
    <s v="個人事業(合計)"/>
    <x v="5"/>
    <x v="5"/>
    <x v="1"/>
    <s v="E社"/>
    <d v="2025-01-05T00:00:00"/>
    <n v="2025"/>
    <n v="1"/>
    <x v="0"/>
    <n v="1004"/>
    <d v="2025-12-31T00:00:00"/>
    <n v="500004"/>
    <m/>
    <s v="NO"/>
    <m/>
    <m/>
    <s v="[振伝]"/>
    <m/>
    <s v="個人事業"/>
    <s v="課対仕入10%"/>
    <s v="内税"/>
    <s v="未払金"/>
    <s v="E社"/>
    <s v="個人事業"/>
    <m/>
    <m/>
    <n v="8800"/>
    <m/>
    <m/>
    <m/>
    <n v="8800"/>
    <n v="8800"/>
    <s v="1月分システム利用料"/>
    <m/>
    <m/>
  </r>
  <r>
    <s v="[明細行]"/>
    <s v="個人事業(合計)"/>
    <x v="5"/>
    <x v="5"/>
    <x v="1"/>
    <s v="E社"/>
    <d v="2025-02-05T00:00:00"/>
    <n v="2025"/>
    <n v="2"/>
    <x v="1"/>
    <n v="1012"/>
    <d v="2025-12-31T00:00:00"/>
    <n v="500012"/>
    <m/>
    <s v="NO"/>
    <m/>
    <m/>
    <s v="[振伝]"/>
    <m/>
    <s v="個人事業"/>
    <s v="課対仕入10%"/>
    <s v="内税"/>
    <s v="未払金"/>
    <s v="E社"/>
    <s v="個人事業"/>
    <m/>
    <m/>
    <n v="8800"/>
    <m/>
    <m/>
    <m/>
    <n v="8800"/>
    <n v="17600"/>
    <s v="2月分システム利用料"/>
    <m/>
    <m/>
  </r>
  <r>
    <s v="[明細行]"/>
    <s v="個人事業(合計)"/>
    <x v="5"/>
    <x v="5"/>
    <x v="1"/>
    <s v="E社"/>
    <d v="2025-03-05T00:00:00"/>
    <n v="2025"/>
    <n v="3"/>
    <x v="2"/>
    <n v="1021"/>
    <d v="2025-12-31T00:00:00"/>
    <n v="500021"/>
    <m/>
    <s v="NO"/>
    <m/>
    <m/>
    <s v="[振伝]"/>
    <m/>
    <s v="個人事業"/>
    <s v="課対仕入10%"/>
    <s v="内税"/>
    <s v="未払金"/>
    <s v="E社"/>
    <s v="個人事業"/>
    <m/>
    <m/>
    <n v="8800"/>
    <m/>
    <m/>
    <m/>
    <n v="8800"/>
    <n v="26400"/>
    <s v="3月分システム利用料"/>
    <m/>
    <m/>
  </r>
  <r>
    <s v="[明細行]"/>
    <s v="個人事業(合計)"/>
    <x v="5"/>
    <x v="5"/>
    <x v="1"/>
    <s v="E社"/>
    <d v="2025-04-05T00:00:00"/>
    <n v="2025"/>
    <n v="4"/>
    <x v="3"/>
    <n v="1030"/>
    <d v="2025-12-31T00:00:00"/>
    <n v="500030"/>
    <m/>
    <s v="NO"/>
    <m/>
    <m/>
    <s v="[振伝]"/>
    <m/>
    <s v="個人事業"/>
    <s v="課対仕入10%"/>
    <s v="内税"/>
    <s v="未払金"/>
    <s v="E社"/>
    <s v="個人事業"/>
    <m/>
    <m/>
    <n v="8800"/>
    <m/>
    <m/>
    <m/>
    <n v="8800"/>
    <n v="35200"/>
    <s v="4月分システム利用料"/>
    <m/>
    <m/>
  </r>
  <r>
    <s v="[明細行]"/>
    <s v="個人事業(合計)"/>
    <x v="5"/>
    <x v="5"/>
    <x v="1"/>
    <s v="E社"/>
    <d v="2025-05-05T00:00:00"/>
    <n v="2025"/>
    <n v="5"/>
    <x v="4"/>
    <n v="1040"/>
    <d v="2025-12-31T00:00:00"/>
    <n v="500040"/>
    <m/>
    <s v="NO"/>
    <m/>
    <m/>
    <s v="[振伝]"/>
    <m/>
    <s v="個人事業"/>
    <s v="課対仕入10%"/>
    <s v="内税"/>
    <s v="未払金"/>
    <s v="E社"/>
    <s v="個人事業"/>
    <m/>
    <m/>
    <n v="8800"/>
    <m/>
    <m/>
    <m/>
    <n v="8800"/>
    <n v="44000"/>
    <s v="5月分システム利用料"/>
    <m/>
    <m/>
  </r>
  <r>
    <s v="[明細行]"/>
    <s v="個人事業(合計)"/>
    <x v="5"/>
    <x v="5"/>
    <x v="1"/>
    <s v="E社"/>
    <d v="2025-06-05T00:00:00"/>
    <n v="2025"/>
    <n v="6"/>
    <x v="5"/>
    <n v="1049"/>
    <d v="2025-12-31T00:00:00"/>
    <n v="500049"/>
    <m/>
    <s v="NO"/>
    <m/>
    <m/>
    <s v="[振伝]"/>
    <m/>
    <s v="個人事業"/>
    <s v="課対仕入10%"/>
    <s v="内税"/>
    <s v="未払金"/>
    <s v="E社"/>
    <s v="個人事業"/>
    <m/>
    <m/>
    <n v="8800"/>
    <m/>
    <m/>
    <m/>
    <n v="8800"/>
    <n v="52800"/>
    <s v="6月分システム利用料"/>
    <m/>
    <m/>
  </r>
  <r>
    <s v="[明細行]"/>
    <s v="個人事業(合計)"/>
    <x v="5"/>
    <x v="5"/>
    <x v="1"/>
    <s v="E社"/>
    <d v="2025-07-05T00:00:00"/>
    <n v="2025"/>
    <n v="7"/>
    <x v="6"/>
    <n v="1058"/>
    <d v="2025-12-31T00:00:00"/>
    <n v="500058"/>
    <m/>
    <s v="NO"/>
    <m/>
    <m/>
    <s v="[振伝]"/>
    <m/>
    <s v="個人事業"/>
    <s v="課対仕入10%"/>
    <s v="内税"/>
    <s v="未払金"/>
    <s v="E社"/>
    <s v="個人事業"/>
    <m/>
    <m/>
    <n v="8800"/>
    <m/>
    <m/>
    <m/>
    <n v="8800"/>
    <n v="61600"/>
    <s v="7月分システム利用料"/>
    <m/>
    <m/>
  </r>
  <r>
    <s v="[明細行]"/>
    <s v="個人事業(合計)"/>
    <x v="5"/>
    <x v="5"/>
    <x v="1"/>
    <s v="E社"/>
    <d v="2025-08-05T00:00:00"/>
    <n v="2025"/>
    <n v="8"/>
    <x v="7"/>
    <n v="1067"/>
    <d v="2025-12-31T00:00:00"/>
    <n v="500067"/>
    <m/>
    <s v="NO"/>
    <m/>
    <m/>
    <s v="[振伝]"/>
    <m/>
    <s v="個人事業"/>
    <s v="課対仕入10%"/>
    <s v="内税"/>
    <s v="未払金"/>
    <s v="E社"/>
    <s v="個人事業"/>
    <m/>
    <m/>
    <n v="8800"/>
    <m/>
    <m/>
    <m/>
    <n v="8800"/>
    <n v="70400"/>
    <s v="8月分システム利用料"/>
    <m/>
    <m/>
  </r>
  <r>
    <s v="[明細行]"/>
    <s v="個人事業(合計)"/>
    <x v="5"/>
    <x v="5"/>
    <x v="1"/>
    <s v="E社"/>
    <d v="2025-09-05T00:00:00"/>
    <n v="2025"/>
    <n v="9"/>
    <x v="8"/>
    <n v="1076"/>
    <d v="2025-12-31T00:00:00"/>
    <n v="500076"/>
    <m/>
    <s v="NO"/>
    <m/>
    <m/>
    <s v="[振伝]"/>
    <m/>
    <s v="個人事業"/>
    <s v="課対仕入10%"/>
    <s v="内税"/>
    <s v="未払金"/>
    <s v="E社"/>
    <s v="個人事業"/>
    <m/>
    <m/>
    <n v="8800"/>
    <m/>
    <m/>
    <m/>
    <n v="8800"/>
    <n v="79200"/>
    <s v="9月分システム利用料"/>
    <m/>
    <m/>
  </r>
  <r>
    <s v="[明細行]"/>
    <s v="個人事業(合計)"/>
    <x v="5"/>
    <x v="5"/>
    <x v="1"/>
    <s v="E社"/>
    <d v="2025-10-05T00:00:00"/>
    <n v="2025"/>
    <n v="10"/>
    <x v="9"/>
    <n v="1086"/>
    <d v="2025-12-31T00:00:00"/>
    <n v="500086"/>
    <m/>
    <s v="NO"/>
    <m/>
    <m/>
    <s v="[振伝]"/>
    <m/>
    <s v="個人事業"/>
    <s v="課対仕入10%"/>
    <s v="内税"/>
    <s v="未払金"/>
    <s v="E社"/>
    <s v="個人事業"/>
    <m/>
    <m/>
    <n v="8800"/>
    <m/>
    <m/>
    <m/>
    <n v="8800"/>
    <n v="88000"/>
    <s v="10月分システム利用料"/>
    <m/>
    <m/>
  </r>
  <r>
    <s v="[明細行]"/>
    <s v="個人事業(合計)"/>
    <x v="5"/>
    <x v="5"/>
    <x v="1"/>
    <s v="E社"/>
    <d v="2025-11-05T00:00:00"/>
    <n v="2025"/>
    <n v="11"/>
    <x v="10"/>
    <n v="1095"/>
    <d v="2025-12-31T00:00:00"/>
    <n v="500095"/>
    <m/>
    <s v="NO"/>
    <m/>
    <m/>
    <s v="[振伝]"/>
    <m/>
    <s v="個人事業"/>
    <s v="課対仕入10%"/>
    <s v="内税"/>
    <s v="未払金"/>
    <s v="E社"/>
    <s v="個人事業"/>
    <m/>
    <m/>
    <n v="8800"/>
    <m/>
    <m/>
    <m/>
    <n v="8800"/>
    <n v="96800"/>
    <s v="11月分システム利用料"/>
    <m/>
    <m/>
  </r>
  <r>
    <s v="[明細行]"/>
    <s v="個人事業(合計)"/>
    <x v="5"/>
    <x v="5"/>
    <x v="1"/>
    <s v="E社"/>
    <d v="2025-12-05T00:00:00"/>
    <n v="2025"/>
    <n v="12"/>
    <x v="11"/>
    <n v="1104"/>
    <d v="2025-12-31T00:00:00"/>
    <n v="500104"/>
    <m/>
    <s v="NO"/>
    <m/>
    <m/>
    <s v="[振伝]"/>
    <m/>
    <s v="個人事業"/>
    <s v="課対仕入10%"/>
    <s v="内税"/>
    <s v="未払金"/>
    <s v="E社"/>
    <s v="個人事業"/>
    <m/>
    <m/>
    <n v="8800"/>
    <m/>
    <m/>
    <m/>
    <n v="8800"/>
    <n v="105600"/>
    <s v="12月分システム利用料"/>
    <m/>
    <m/>
  </r>
  <r>
    <s v="[明細行]"/>
    <s v="個人事業(合計)"/>
    <x v="6"/>
    <x v="6"/>
    <x v="1"/>
    <s v="F社"/>
    <d v="2025-01-07T00:00:00"/>
    <n v="2025"/>
    <n v="1"/>
    <x v="0"/>
    <n v="1005"/>
    <d v="2025-12-31T00:00:00"/>
    <n v="500005"/>
    <m/>
    <s v="NO"/>
    <m/>
    <m/>
    <s v="[振伝]"/>
    <m/>
    <s v="個人事業"/>
    <s v="課対仕入10%"/>
    <s v="内税"/>
    <s v="未払金"/>
    <s v="F社"/>
    <s v="個人事業"/>
    <m/>
    <m/>
    <n v="6600"/>
    <m/>
    <m/>
    <m/>
    <n v="6600"/>
    <n v="6600"/>
    <s v="1月分通信費"/>
    <m/>
    <m/>
  </r>
  <r>
    <s v="[明細行]"/>
    <s v="個人事業(合計)"/>
    <x v="6"/>
    <x v="6"/>
    <x v="1"/>
    <s v="F社"/>
    <d v="2025-02-07T00:00:00"/>
    <n v="2025"/>
    <n v="2"/>
    <x v="1"/>
    <n v="1013"/>
    <d v="2025-12-31T00:00:00"/>
    <n v="500013"/>
    <m/>
    <s v="NO"/>
    <m/>
    <m/>
    <s v="[振伝]"/>
    <m/>
    <s v="個人事業"/>
    <s v="課対仕入10%"/>
    <s v="内税"/>
    <s v="未払金"/>
    <s v="F社"/>
    <s v="個人事業"/>
    <m/>
    <m/>
    <n v="6600"/>
    <m/>
    <m/>
    <m/>
    <n v="6600"/>
    <n v="13200"/>
    <s v="2月分通信費"/>
    <m/>
    <m/>
  </r>
  <r>
    <s v="[明細行]"/>
    <s v="個人事業(合計)"/>
    <x v="6"/>
    <x v="6"/>
    <x v="1"/>
    <s v="F社"/>
    <d v="2025-03-07T00:00:00"/>
    <n v="2025"/>
    <n v="3"/>
    <x v="2"/>
    <n v="1022"/>
    <d v="2025-12-31T00:00:00"/>
    <n v="500022"/>
    <m/>
    <s v="NO"/>
    <m/>
    <m/>
    <s v="[振伝]"/>
    <m/>
    <s v="個人事業"/>
    <s v="課対仕入10%"/>
    <s v="内税"/>
    <s v="未払金"/>
    <s v="F社"/>
    <s v="個人事業"/>
    <m/>
    <m/>
    <n v="6600"/>
    <m/>
    <m/>
    <m/>
    <n v="6600"/>
    <n v="19800"/>
    <s v="3月分通信費"/>
    <m/>
    <m/>
  </r>
  <r>
    <s v="[明細行]"/>
    <s v="個人事業(合計)"/>
    <x v="6"/>
    <x v="6"/>
    <x v="1"/>
    <s v="F社"/>
    <d v="2025-04-07T00:00:00"/>
    <n v="2025"/>
    <n v="4"/>
    <x v="3"/>
    <n v="1031"/>
    <d v="2025-12-31T00:00:00"/>
    <n v="500031"/>
    <m/>
    <s v="NO"/>
    <m/>
    <m/>
    <s v="[振伝]"/>
    <m/>
    <s v="個人事業"/>
    <s v="課対仕入10%"/>
    <s v="内税"/>
    <s v="未払金"/>
    <s v="F社"/>
    <s v="個人事業"/>
    <m/>
    <m/>
    <n v="6600"/>
    <m/>
    <m/>
    <m/>
    <n v="6600"/>
    <n v="26400"/>
    <s v="4月分通信費"/>
    <m/>
    <m/>
  </r>
  <r>
    <s v="[明細行]"/>
    <s v="個人事業(合計)"/>
    <x v="6"/>
    <x v="6"/>
    <x v="1"/>
    <s v="F社"/>
    <d v="2025-05-07T00:00:00"/>
    <n v="2025"/>
    <n v="5"/>
    <x v="4"/>
    <n v="1041"/>
    <d v="2025-12-31T00:00:00"/>
    <n v="500041"/>
    <m/>
    <s v="NO"/>
    <m/>
    <m/>
    <s v="[振伝]"/>
    <m/>
    <s v="個人事業"/>
    <s v="課対仕入10%"/>
    <s v="内税"/>
    <s v="未払金"/>
    <s v="F社"/>
    <s v="個人事業"/>
    <m/>
    <m/>
    <n v="6600"/>
    <m/>
    <m/>
    <m/>
    <n v="6600"/>
    <n v="33000"/>
    <s v="5月分通信費"/>
    <m/>
    <m/>
  </r>
  <r>
    <s v="[明細行]"/>
    <s v="個人事業(合計)"/>
    <x v="6"/>
    <x v="6"/>
    <x v="1"/>
    <s v="F社"/>
    <d v="2025-06-07T00:00:00"/>
    <n v="2025"/>
    <n v="6"/>
    <x v="5"/>
    <n v="1050"/>
    <d v="2025-12-31T00:00:00"/>
    <n v="500050"/>
    <m/>
    <s v="NO"/>
    <m/>
    <m/>
    <s v="[振伝]"/>
    <m/>
    <s v="個人事業"/>
    <s v="課対仕入10%"/>
    <s v="内税"/>
    <s v="未払金"/>
    <s v="F社"/>
    <s v="個人事業"/>
    <m/>
    <m/>
    <n v="6600"/>
    <m/>
    <m/>
    <m/>
    <n v="6600"/>
    <n v="39600"/>
    <s v="6月分通信費"/>
    <m/>
    <m/>
  </r>
  <r>
    <s v="[明細行]"/>
    <s v="個人事業(合計)"/>
    <x v="6"/>
    <x v="6"/>
    <x v="1"/>
    <s v="F社"/>
    <d v="2025-07-07T00:00:00"/>
    <n v="2025"/>
    <n v="7"/>
    <x v="6"/>
    <n v="1059"/>
    <d v="2025-12-31T00:00:00"/>
    <n v="500059"/>
    <m/>
    <s v="NO"/>
    <m/>
    <m/>
    <s v="[振伝]"/>
    <m/>
    <s v="個人事業"/>
    <s v="課対仕入10%"/>
    <s v="内税"/>
    <s v="未払金"/>
    <s v="F社"/>
    <s v="個人事業"/>
    <m/>
    <m/>
    <n v="6600"/>
    <m/>
    <m/>
    <m/>
    <n v="6600"/>
    <n v="46200"/>
    <s v="7月分通信費"/>
    <m/>
    <m/>
  </r>
  <r>
    <s v="[明細行]"/>
    <s v="個人事業(合計)"/>
    <x v="6"/>
    <x v="6"/>
    <x v="1"/>
    <s v="F社"/>
    <d v="2025-08-07T00:00:00"/>
    <n v="2025"/>
    <n v="8"/>
    <x v="7"/>
    <n v="1068"/>
    <d v="2025-12-31T00:00:00"/>
    <n v="500068"/>
    <m/>
    <s v="NO"/>
    <m/>
    <m/>
    <s v="[振伝]"/>
    <m/>
    <s v="個人事業"/>
    <s v="課対仕入10%"/>
    <s v="内税"/>
    <s v="未払金"/>
    <s v="F社"/>
    <s v="個人事業"/>
    <m/>
    <m/>
    <n v="6600"/>
    <m/>
    <m/>
    <m/>
    <n v="6600"/>
    <n v="52800"/>
    <s v="8月分通信費"/>
    <m/>
    <m/>
  </r>
  <r>
    <s v="[明細行]"/>
    <s v="個人事業(合計)"/>
    <x v="6"/>
    <x v="6"/>
    <x v="1"/>
    <s v="F社"/>
    <d v="2025-09-07T00:00:00"/>
    <n v="2025"/>
    <n v="9"/>
    <x v="8"/>
    <n v="1077"/>
    <d v="2025-12-31T00:00:00"/>
    <n v="500077"/>
    <m/>
    <s v="NO"/>
    <m/>
    <m/>
    <s v="[振伝]"/>
    <m/>
    <s v="個人事業"/>
    <s v="課対仕入10%"/>
    <s v="内税"/>
    <s v="未払金"/>
    <s v="F社"/>
    <s v="個人事業"/>
    <m/>
    <m/>
    <n v="6600"/>
    <m/>
    <m/>
    <m/>
    <n v="6600"/>
    <n v="59400"/>
    <s v="9月分通信費"/>
    <m/>
    <m/>
  </r>
  <r>
    <s v="[明細行]"/>
    <s v="個人事業(合計)"/>
    <x v="6"/>
    <x v="6"/>
    <x v="1"/>
    <s v="F社"/>
    <d v="2025-10-07T00:00:00"/>
    <n v="2025"/>
    <n v="10"/>
    <x v="9"/>
    <n v="1087"/>
    <d v="2025-12-31T00:00:00"/>
    <n v="500087"/>
    <m/>
    <s v="NO"/>
    <m/>
    <m/>
    <s v="[振伝]"/>
    <m/>
    <s v="個人事業"/>
    <s v="課対仕入10%"/>
    <s v="内税"/>
    <s v="未払金"/>
    <s v="F社"/>
    <s v="個人事業"/>
    <m/>
    <m/>
    <n v="6600"/>
    <m/>
    <m/>
    <m/>
    <n v="6600"/>
    <n v="66000"/>
    <s v="10月分通信費"/>
    <m/>
    <m/>
  </r>
  <r>
    <s v="[明細行]"/>
    <s v="個人事業(合計)"/>
    <x v="6"/>
    <x v="6"/>
    <x v="1"/>
    <s v="F社"/>
    <d v="2025-11-07T00:00:00"/>
    <n v="2025"/>
    <n v="11"/>
    <x v="10"/>
    <n v="1096"/>
    <d v="2025-12-31T00:00:00"/>
    <n v="500096"/>
    <m/>
    <s v="NO"/>
    <m/>
    <m/>
    <s v="[振伝]"/>
    <m/>
    <s v="個人事業"/>
    <s v="課対仕入10%"/>
    <s v="内税"/>
    <s v="未払金"/>
    <s v="F社"/>
    <s v="個人事業"/>
    <m/>
    <m/>
    <n v="6600"/>
    <m/>
    <m/>
    <m/>
    <n v="6600"/>
    <n v="72600"/>
    <s v="11月分通信費"/>
    <m/>
    <m/>
  </r>
  <r>
    <s v="[明細行]"/>
    <s v="個人事業(合計)"/>
    <x v="6"/>
    <x v="6"/>
    <x v="1"/>
    <s v="F社"/>
    <d v="2025-12-07T00:00:00"/>
    <n v="2025"/>
    <n v="12"/>
    <x v="11"/>
    <n v="1105"/>
    <d v="2025-12-31T00:00:00"/>
    <n v="500105"/>
    <m/>
    <s v="NO"/>
    <m/>
    <m/>
    <s v="[振伝]"/>
    <m/>
    <s v="個人事業"/>
    <s v="課対仕入10%"/>
    <s v="内税"/>
    <s v="未払金"/>
    <s v="F社"/>
    <s v="個人事業"/>
    <m/>
    <m/>
    <n v="6600"/>
    <m/>
    <m/>
    <m/>
    <n v="6600"/>
    <n v="79200"/>
    <s v="12月分通信費"/>
    <m/>
    <m/>
  </r>
  <r>
    <s v="[明細行]"/>
    <s v="個人事業(合計)"/>
    <x v="7"/>
    <x v="7"/>
    <x v="1"/>
    <s v="G社"/>
    <d v="2025-01-31T00:00:00"/>
    <n v="2025"/>
    <n v="1"/>
    <x v="0"/>
    <n v="1006"/>
    <d v="2025-12-31T00:00:00"/>
    <n v="500006"/>
    <m/>
    <s v="NO"/>
    <m/>
    <m/>
    <s v="[振伝]"/>
    <m/>
    <s v="個人事業"/>
    <s v="課対仕入10%"/>
    <s v="内税"/>
    <s v="メイン口座"/>
    <m/>
    <s v="個人事業"/>
    <m/>
    <m/>
    <n v="330"/>
    <m/>
    <m/>
    <m/>
    <n v="330"/>
    <n v="330"/>
    <s v="1月分振込手数料"/>
    <m/>
    <m/>
  </r>
  <r>
    <s v="[明細行]"/>
    <s v="個人事業(合計)"/>
    <x v="7"/>
    <x v="7"/>
    <x v="1"/>
    <s v="G社"/>
    <d v="2025-02-28T00:00:00"/>
    <n v="2025"/>
    <n v="2"/>
    <x v="1"/>
    <n v="1015"/>
    <d v="2025-12-31T00:00:00"/>
    <n v="500015"/>
    <m/>
    <s v="NO"/>
    <m/>
    <m/>
    <s v="[振伝]"/>
    <m/>
    <s v="個人事業"/>
    <s v="課対仕入10%"/>
    <s v="内税"/>
    <s v="メイン口座"/>
    <m/>
    <s v="個人事業"/>
    <m/>
    <m/>
    <n v="330"/>
    <m/>
    <m/>
    <m/>
    <n v="330"/>
    <n v="660"/>
    <s v="2月分振込手数料"/>
    <m/>
    <m/>
  </r>
  <r>
    <s v="[明細行]"/>
    <s v="個人事業(合計)"/>
    <x v="7"/>
    <x v="7"/>
    <x v="1"/>
    <s v="G社"/>
    <d v="2025-03-31T00:00:00"/>
    <n v="2025"/>
    <n v="3"/>
    <x v="2"/>
    <n v="1024"/>
    <d v="2025-12-31T00:00:00"/>
    <n v="500024"/>
    <m/>
    <s v="NO"/>
    <m/>
    <m/>
    <s v="[振伝]"/>
    <m/>
    <s v="個人事業"/>
    <s v="課対仕入10%"/>
    <s v="内税"/>
    <s v="メイン口座"/>
    <m/>
    <s v="個人事業"/>
    <m/>
    <m/>
    <n v="330"/>
    <m/>
    <m/>
    <m/>
    <n v="330"/>
    <n v="990"/>
    <s v="3月分振込手数料"/>
    <m/>
    <m/>
  </r>
  <r>
    <s v="[明細行]"/>
    <s v="個人事業(合計)"/>
    <x v="7"/>
    <x v="7"/>
    <x v="1"/>
    <s v="G社"/>
    <d v="2025-04-30T00:00:00"/>
    <n v="2025"/>
    <n v="4"/>
    <x v="3"/>
    <n v="1033"/>
    <d v="2025-12-31T00:00:00"/>
    <n v="500033"/>
    <m/>
    <s v="NO"/>
    <m/>
    <m/>
    <s v="[振伝]"/>
    <m/>
    <s v="個人事業"/>
    <s v="課対仕入10%"/>
    <s v="内税"/>
    <s v="メイン口座"/>
    <m/>
    <s v="個人事業"/>
    <m/>
    <m/>
    <n v="330"/>
    <m/>
    <m/>
    <m/>
    <n v="330"/>
    <n v="1320"/>
    <s v="4月分振込手数料"/>
    <m/>
    <m/>
  </r>
  <r>
    <s v="[明細行]"/>
    <s v="個人事業(合計)"/>
    <x v="7"/>
    <x v="7"/>
    <x v="1"/>
    <s v="G社"/>
    <d v="2025-05-31T00:00:00"/>
    <n v="2025"/>
    <n v="5"/>
    <x v="4"/>
    <n v="1043"/>
    <d v="2025-12-31T00:00:00"/>
    <n v="500043"/>
    <m/>
    <s v="NO"/>
    <m/>
    <m/>
    <s v="[振伝]"/>
    <m/>
    <s v="個人事業"/>
    <s v="課対仕入10%"/>
    <s v="内税"/>
    <s v="メイン口座"/>
    <m/>
    <s v="個人事業"/>
    <m/>
    <m/>
    <n v="330"/>
    <m/>
    <m/>
    <m/>
    <n v="330"/>
    <n v="1650"/>
    <s v="5月分振込手数料"/>
    <m/>
    <m/>
  </r>
  <r>
    <s v="[明細行]"/>
    <s v="個人事業(合計)"/>
    <x v="7"/>
    <x v="7"/>
    <x v="1"/>
    <s v="G社"/>
    <d v="2025-06-30T00:00:00"/>
    <n v="2025"/>
    <n v="6"/>
    <x v="5"/>
    <n v="1052"/>
    <d v="2025-12-31T00:00:00"/>
    <n v="500052"/>
    <m/>
    <s v="NO"/>
    <m/>
    <m/>
    <s v="[振伝]"/>
    <m/>
    <s v="個人事業"/>
    <s v="課対仕入10%"/>
    <s v="内税"/>
    <s v="メイン口座"/>
    <m/>
    <s v="個人事業"/>
    <m/>
    <m/>
    <n v="330"/>
    <m/>
    <m/>
    <m/>
    <n v="330"/>
    <n v="1980"/>
    <s v="6月分振込手数料"/>
    <m/>
    <m/>
  </r>
  <r>
    <s v="[明細行]"/>
    <s v="個人事業(合計)"/>
    <x v="7"/>
    <x v="7"/>
    <x v="1"/>
    <s v="G社"/>
    <d v="2025-07-31T00:00:00"/>
    <n v="2025"/>
    <n v="7"/>
    <x v="6"/>
    <n v="1061"/>
    <d v="2025-12-31T00:00:00"/>
    <n v="500061"/>
    <m/>
    <s v="NO"/>
    <m/>
    <m/>
    <s v="[振伝]"/>
    <m/>
    <s v="個人事業"/>
    <s v="課対仕入10%"/>
    <s v="内税"/>
    <s v="メイン口座"/>
    <m/>
    <s v="個人事業"/>
    <m/>
    <m/>
    <n v="330"/>
    <m/>
    <m/>
    <m/>
    <n v="330"/>
    <n v="2310"/>
    <s v="7月分振込手数料"/>
    <m/>
    <m/>
  </r>
  <r>
    <s v="[明細行]"/>
    <s v="個人事業(合計)"/>
    <x v="7"/>
    <x v="7"/>
    <x v="1"/>
    <s v="G社"/>
    <d v="2025-08-31T00:00:00"/>
    <n v="2025"/>
    <n v="8"/>
    <x v="7"/>
    <n v="1070"/>
    <d v="2025-12-31T00:00:00"/>
    <n v="500070"/>
    <m/>
    <s v="NO"/>
    <m/>
    <m/>
    <s v="[振伝]"/>
    <m/>
    <s v="個人事業"/>
    <s v="課対仕入10%"/>
    <s v="内税"/>
    <s v="メイン口座"/>
    <m/>
    <s v="個人事業"/>
    <m/>
    <m/>
    <n v="330"/>
    <m/>
    <m/>
    <m/>
    <n v="330"/>
    <n v="2640"/>
    <s v="8月分振込手数料"/>
    <m/>
    <m/>
  </r>
  <r>
    <s v="[明細行]"/>
    <s v="個人事業(合計)"/>
    <x v="7"/>
    <x v="7"/>
    <x v="1"/>
    <s v="G社"/>
    <d v="2025-09-30T00:00:00"/>
    <n v="2025"/>
    <n v="9"/>
    <x v="8"/>
    <n v="1079"/>
    <d v="2025-12-31T00:00:00"/>
    <n v="500079"/>
    <m/>
    <s v="NO"/>
    <m/>
    <m/>
    <s v="[振伝]"/>
    <m/>
    <s v="個人事業"/>
    <s v="課対仕入10%"/>
    <s v="内税"/>
    <s v="メイン口座"/>
    <m/>
    <s v="個人事業"/>
    <m/>
    <m/>
    <n v="330"/>
    <m/>
    <m/>
    <m/>
    <n v="330"/>
    <n v="2970"/>
    <s v="9月分振込手数料"/>
    <m/>
    <m/>
  </r>
  <r>
    <s v="[明細行]"/>
    <s v="個人事業(合計)"/>
    <x v="7"/>
    <x v="7"/>
    <x v="1"/>
    <s v="G社"/>
    <d v="2025-10-31T00:00:00"/>
    <n v="2025"/>
    <n v="10"/>
    <x v="9"/>
    <n v="1089"/>
    <d v="2025-12-31T00:00:00"/>
    <n v="500089"/>
    <m/>
    <s v="NO"/>
    <m/>
    <m/>
    <s v="[振伝]"/>
    <m/>
    <s v="個人事業"/>
    <s v="課対仕入10%"/>
    <s v="内税"/>
    <s v="メイン口座"/>
    <m/>
    <s v="個人事業"/>
    <m/>
    <m/>
    <n v="330"/>
    <m/>
    <m/>
    <m/>
    <n v="330"/>
    <n v="3300"/>
    <s v="10月分振込手数料"/>
    <m/>
    <m/>
  </r>
  <r>
    <s v="[明細行]"/>
    <s v="個人事業(合計)"/>
    <x v="7"/>
    <x v="7"/>
    <x v="1"/>
    <s v="G社"/>
    <d v="2025-11-30T00:00:00"/>
    <n v="2025"/>
    <n v="11"/>
    <x v="10"/>
    <n v="1098"/>
    <d v="2025-12-31T00:00:00"/>
    <n v="500098"/>
    <m/>
    <s v="NO"/>
    <m/>
    <m/>
    <s v="[振伝]"/>
    <m/>
    <s v="個人事業"/>
    <s v="課対仕入10%"/>
    <s v="内税"/>
    <s v="メイン口座"/>
    <m/>
    <s v="個人事業"/>
    <m/>
    <m/>
    <n v="330"/>
    <m/>
    <m/>
    <m/>
    <n v="330"/>
    <n v="3630"/>
    <s v="11月分振込手数料"/>
    <m/>
    <m/>
  </r>
  <r>
    <s v="[明細行]"/>
    <s v="個人事業(合計)"/>
    <x v="7"/>
    <x v="7"/>
    <x v="1"/>
    <s v="G社"/>
    <d v="2025-12-31T00:00:00"/>
    <n v="2025"/>
    <n v="12"/>
    <x v="11"/>
    <n v="1107"/>
    <d v="2025-12-31T00:00:00"/>
    <n v="500107"/>
    <m/>
    <s v="NO"/>
    <m/>
    <m/>
    <s v="[振伝]"/>
    <m/>
    <s v="個人事業"/>
    <s v="課対仕入10%"/>
    <s v="内税"/>
    <s v="メイン口座"/>
    <m/>
    <s v="個人事業"/>
    <m/>
    <m/>
    <n v="330"/>
    <m/>
    <m/>
    <m/>
    <n v="330"/>
    <n v="3960"/>
    <s v="12月分振込手数料"/>
    <m/>
    <m/>
  </r>
  <r>
    <s v="[明細行]"/>
    <s v="個人事業(合計)"/>
    <x v="8"/>
    <x v="8"/>
    <x v="1"/>
    <s v="H社"/>
    <d v="2025-02-20T00:00:00"/>
    <n v="2025"/>
    <n v="2"/>
    <x v="1"/>
    <n v="1016"/>
    <d v="2025-12-31T00:00:00"/>
    <n v="500016"/>
    <m/>
    <s v="NO"/>
    <m/>
    <m/>
    <s v="[振伝]"/>
    <m/>
    <s v="個人事業"/>
    <s v="課対仕入10%"/>
    <s v="内税"/>
    <s v="メイン口座"/>
    <m/>
    <s v="個人事業"/>
    <m/>
    <m/>
    <n v="4500"/>
    <m/>
    <m/>
    <m/>
    <n v="4500"/>
    <n v="4500"/>
    <s v="2月交通費"/>
    <m/>
    <m/>
  </r>
  <r>
    <s v="[明細行]"/>
    <s v="個人事業(合計)"/>
    <x v="8"/>
    <x v="8"/>
    <x v="1"/>
    <s v="H社"/>
    <d v="2025-04-20T00:00:00"/>
    <n v="2025"/>
    <n v="4"/>
    <x v="3"/>
    <n v="1034"/>
    <d v="2025-12-31T00:00:00"/>
    <n v="500034"/>
    <m/>
    <s v="NO"/>
    <m/>
    <m/>
    <s v="[振伝]"/>
    <m/>
    <s v="個人事業"/>
    <s v="課対仕入10%"/>
    <s v="内税"/>
    <s v="メイン口座"/>
    <m/>
    <s v="個人事業"/>
    <m/>
    <m/>
    <n v="6200"/>
    <m/>
    <m/>
    <m/>
    <n v="6200"/>
    <n v="10700"/>
    <s v="4月交通費"/>
    <m/>
    <m/>
  </r>
  <r>
    <s v="[明細行]"/>
    <s v="個人事業(合計)"/>
    <x v="8"/>
    <x v="8"/>
    <x v="1"/>
    <s v="H社"/>
    <d v="2025-06-20T00:00:00"/>
    <n v="2025"/>
    <n v="6"/>
    <x v="5"/>
    <n v="1053"/>
    <d v="2025-12-31T00:00:00"/>
    <n v="500053"/>
    <m/>
    <s v="NO"/>
    <m/>
    <m/>
    <s v="[振伝]"/>
    <m/>
    <s v="個人事業"/>
    <s v="課対仕入10%"/>
    <s v="内税"/>
    <s v="メイン口座"/>
    <m/>
    <s v="個人事業"/>
    <m/>
    <m/>
    <n v="8100"/>
    <m/>
    <m/>
    <m/>
    <n v="8100"/>
    <n v="18800"/>
    <s v="6月交通費"/>
    <m/>
    <m/>
  </r>
  <r>
    <s v="[明細行]"/>
    <s v="個人事業(合計)"/>
    <x v="8"/>
    <x v="8"/>
    <x v="1"/>
    <s v="H社"/>
    <d v="2025-08-20T00:00:00"/>
    <n v="2025"/>
    <n v="8"/>
    <x v="7"/>
    <n v="1071"/>
    <d v="2025-12-31T00:00:00"/>
    <n v="500071"/>
    <m/>
    <s v="NO"/>
    <m/>
    <m/>
    <s v="[振伝]"/>
    <m/>
    <s v="個人事業"/>
    <s v="課対仕入10%"/>
    <s v="内税"/>
    <s v="メイン口座"/>
    <m/>
    <s v="個人事業"/>
    <m/>
    <m/>
    <n v="5300"/>
    <m/>
    <m/>
    <m/>
    <n v="5300"/>
    <n v="24100"/>
    <s v="8月交通費"/>
    <m/>
    <m/>
  </r>
  <r>
    <s v="[明細行]"/>
    <s v="個人事業(合計)"/>
    <x v="8"/>
    <x v="8"/>
    <x v="1"/>
    <s v="H社"/>
    <d v="2025-10-20T00:00:00"/>
    <n v="2025"/>
    <n v="10"/>
    <x v="9"/>
    <n v="1090"/>
    <d v="2025-12-31T00:00:00"/>
    <n v="500090"/>
    <m/>
    <s v="NO"/>
    <m/>
    <m/>
    <s v="[振伝]"/>
    <m/>
    <s v="個人事業"/>
    <s v="課対仕入10%"/>
    <s v="内税"/>
    <s v="メイン口座"/>
    <m/>
    <s v="個人事業"/>
    <m/>
    <m/>
    <n v="4700"/>
    <m/>
    <m/>
    <m/>
    <n v="4700"/>
    <n v="28800"/>
    <s v="10月交通費"/>
    <m/>
    <m/>
  </r>
  <r>
    <s v="[明細行]"/>
    <s v="個人事業(合計)"/>
    <x v="8"/>
    <x v="8"/>
    <x v="1"/>
    <s v="H社"/>
    <d v="2025-12-20T00:00:00"/>
    <n v="2025"/>
    <n v="12"/>
    <x v="11"/>
    <n v="1108"/>
    <d v="2025-12-31T00:00:00"/>
    <n v="500108"/>
    <m/>
    <s v="NO"/>
    <m/>
    <m/>
    <s v="[振伝]"/>
    <m/>
    <s v="個人事業"/>
    <s v="課対仕入10%"/>
    <s v="内税"/>
    <s v="メイン口座"/>
    <m/>
    <s v="個人事業"/>
    <m/>
    <m/>
    <n v="7200"/>
    <m/>
    <m/>
    <m/>
    <n v="7200"/>
    <n v="36000"/>
    <s v="12月交通費"/>
    <m/>
    <m/>
  </r>
  <r>
    <s v="[明細行]"/>
    <s v="個人事業(合計)"/>
    <x v="9"/>
    <x v="9"/>
    <x v="1"/>
    <s v="I社"/>
    <d v="2025-03-18T00:00:00"/>
    <n v="2025"/>
    <n v="3"/>
    <x v="2"/>
    <n v="1025"/>
    <d v="2025-12-31T00:00:00"/>
    <n v="500025"/>
    <m/>
    <s v="NO"/>
    <m/>
    <m/>
    <s v="[振伝]"/>
    <m/>
    <s v="個人事業"/>
    <s v="課対仕入10%"/>
    <s v="内税"/>
    <s v="メイン口座"/>
    <m/>
    <s v="個人事業"/>
    <m/>
    <m/>
    <n v="3600"/>
    <m/>
    <m/>
    <m/>
    <n v="3600"/>
    <n v="3600"/>
    <s v="3月打合せ費"/>
    <m/>
    <m/>
  </r>
  <r>
    <s v="[明細行]"/>
    <s v="個人事業(合計)"/>
    <x v="9"/>
    <x v="9"/>
    <x v="1"/>
    <s v="I社"/>
    <d v="2025-07-18T00:00:00"/>
    <n v="2025"/>
    <n v="7"/>
    <x v="6"/>
    <n v="1062"/>
    <d v="2025-12-31T00:00:00"/>
    <n v="500062"/>
    <m/>
    <s v="NO"/>
    <m/>
    <m/>
    <s v="[振伝]"/>
    <m/>
    <s v="個人事業"/>
    <s v="課対仕入10%"/>
    <s v="内税"/>
    <s v="メイン口座"/>
    <m/>
    <s v="個人事業"/>
    <m/>
    <m/>
    <n v="5200"/>
    <m/>
    <m/>
    <m/>
    <n v="5200"/>
    <n v="8800"/>
    <s v="7月打合せ費"/>
    <m/>
    <m/>
  </r>
  <r>
    <s v="[明細行]"/>
    <s v="個人事業(合計)"/>
    <x v="9"/>
    <x v="9"/>
    <x v="1"/>
    <s v="I社"/>
    <d v="2025-11-18T00:00:00"/>
    <n v="2025"/>
    <n v="11"/>
    <x v="10"/>
    <n v="1099"/>
    <d v="2025-12-31T00:00:00"/>
    <n v="500099"/>
    <m/>
    <s v="NO"/>
    <m/>
    <m/>
    <s v="[振伝]"/>
    <m/>
    <s v="個人事業"/>
    <s v="課対仕入10%"/>
    <s v="内税"/>
    <s v="メイン口座"/>
    <m/>
    <s v="個人事業"/>
    <m/>
    <m/>
    <n v="4100"/>
    <m/>
    <m/>
    <m/>
    <n v="4100"/>
    <n v="12900"/>
    <s v="11月打合せ費"/>
    <m/>
    <m/>
  </r>
  <r>
    <s v="[明細行]"/>
    <s v="個人事業(合計)"/>
    <x v="10"/>
    <x v="10"/>
    <x v="1"/>
    <s v="J社"/>
    <d v="2025-01-15T00:00:00"/>
    <n v="2025"/>
    <n v="1"/>
    <x v="0"/>
    <n v="1007"/>
    <d v="2025-12-31T00:00:00"/>
    <n v="500007"/>
    <m/>
    <s v="NO"/>
    <m/>
    <m/>
    <s v="[振伝]"/>
    <m/>
    <s v="個人事業"/>
    <s v="課対仕入10%"/>
    <s v="内税"/>
    <s v="メイン口座"/>
    <m/>
    <s v="個人事業"/>
    <m/>
    <m/>
    <n v="2800"/>
    <m/>
    <m/>
    <m/>
    <n v="2800"/>
    <n v="2800"/>
    <s v="1月消耗品購入"/>
    <m/>
    <m/>
  </r>
  <r>
    <s v="[明細行]"/>
    <s v="個人事業(合計)"/>
    <x v="10"/>
    <x v="10"/>
    <x v="1"/>
    <s v="J社"/>
    <d v="2025-05-15T00:00:00"/>
    <n v="2025"/>
    <n v="5"/>
    <x v="4"/>
    <n v="1044"/>
    <d v="2025-12-31T00:00:00"/>
    <n v="500044"/>
    <m/>
    <s v="NO"/>
    <m/>
    <m/>
    <s v="[振伝]"/>
    <m/>
    <s v="個人事業"/>
    <s v="課対仕入10%"/>
    <s v="内税"/>
    <s v="メイン口座"/>
    <m/>
    <s v="個人事業"/>
    <m/>
    <m/>
    <n v="4500"/>
    <m/>
    <m/>
    <m/>
    <n v="4500"/>
    <n v="7300"/>
    <s v="5月消耗品購入"/>
    <m/>
    <m/>
  </r>
  <r>
    <s v="[明細行]"/>
    <s v="個人事業(合計)"/>
    <x v="10"/>
    <x v="10"/>
    <x v="1"/>
    <s v="J社"/>
    <d v="2025-09-15T00:00:00"/>
    <n v="2025"/>
    <n v="9"/>
    <x v="8"/>
    <n v="1080"/>
    <d v="2025-12-31T00:00:00"/>
    <n v="500080"/>
    <m/>
    <s v="NO"/>
    <m/>
    <m/>
    <s v="[振伝]"/>
    <m/>
    <s v="個人事業"/>
    <s v="課対仕入10%"/>
    <s v="内税"/>
    <s v="メイン口座"/>
    <m/>
    <s v="個人事業"/>
    <m/>
    <m/>
    <n v="3900"/>
    <m/>
    <m/>
    <m/>
    <n v="3900"/>
    <n v="11200"/>
    <s v="9月消耗品購入"/>
    <m/>
    <m/>
  </r>
  <r>
    <s v="[明細行]"/>
    <s v="個人事業(合計)"/>
    <x v="11"/>
    <x v="11"/>
    <x v="1"/>
    <s v="K社"/>
    <d v="2025-01-12T00:00:00"/>
    <n v="2025"/>
    <n v="1"/>
    <x v="0"/>
    <n v="1008"/>
    <d v="2025-12-31T00:00:00"/>
    <n v="500008"/>
    <m/>
    <s v="NO"/>
    <m/>
    <m/>
    <s v="[振伝]"/>
    <m/>
    <s v="個人事業"/>
    <s v="課対仕入10%"/>
    <s v="内税"/>
    <s v="メイン口座"/>
    <m/>
    <s v="個人事業"/>
    <m/>
    <m/>
    <n v="15000"/>
    <m/>
    <m/>
    <m/>
    <n v="15000"/>
    <n v="15000"/>
    <s v="1月広告費"/>
    <m/>
    <m/>
  </r>
  <r>
    <s v="[明細行]"/>
    <s v="個人事業(合計)"/>
    <x v="11"/>
    <x v="11"/>
    <x v="1"/>
    <s v="K社"/>
    <d v="2025-04-12T00:00:00"/>
    <n v="2025"/>
    <n v="4"/>
    <x v="3"/>
    <n v="1035"/>
    <d v="2025-12-31T00:00:00"/>
    <n v="500035"/>
    <m/>
    <s v="NO"/>
    <m/>
    <m/>
    <s v="[振伝]"/>
    <m/>
    <s v="個人事業"/>
    <s v="課対仕入10%"/>
    <s v="内税"/>
    <s v="メイン口座"/>
    <m/>
    <s v="個人事業"/>
    <m/>
    <m/>
    <n v="20000"/>
    <m/>
    <m/>
    <m/>
    <n v="20000"/>
    <n v="35000"/>
    <s v="4月広告費"/>
    <m/>
    <m/>
  </r>
  <r>
    <s v="[明細行]"/>
    <s v="個人事業(合計)"/>
    <x v="11"/>
    <x v="11"/>
    <x v="1"/>
    <s v="K社"/>
    <d v="2025-07-12T00:00:00"/>
    <n v="2025"/>
    <n v="7"/>
    <x v="6"/>
    <n v="1063"/>
    <d v="2025-12-31T00:00:00"/>
    <n v="500063"/>
    <m/>
    <s v="NO"/>
    <m/>
    <m/>
    <s v="[振伝]"/>
    <m/>
    <s v="個人事業"/>
    <s v="課対仕入10%"/>
    <s v="内税"/>
    <s v="メイン口座"/>
    <m/>
    <s v="個人事業"/>
    <m/>
    <m/>
    <n v="18000"/>
    <m/>
    <m/>
    <m/>
    <n v="18000"/>
    <n v="53000"/>
    <s v="7月広告費"/>
    <m/>
    <m/>
  </r>
  <r>
    <s v="[明細行]"/>
    <s v="個人事業(合計)"/>
    <x v="11"/>
    <x v="11"/>
    <x v="1"/>
    <s v="K社"/>
    <d v="2025-10-12T00:00:00"/>
    <n v="2025"/>
    <n v="10"/>
    <x v="9"/>
    <n v="1091"/>
    <d v="2025-12-31T00:00:00"/>
    <n v="500091"/>
    <m/>
    <s v="NO"/>
    <m/>
    <m/>
    <s v="[振伝]"/>
    <m/>
    <s v="個人事業"/>
    <s v="課対仕入10%"/>
    <s v="内税"/>
    <s v="メイン口座"/>
    <m/>
    <s v="個人事業"/>
    <m/>
    <m/>
    <n v="22000"/>
    <m/>
    <m/>
    <m/>
    <n v="22000"/>
    <n v="75000"/>
    <s v="10月広告費"/>
    <m/>
    <m/>
  </r>
  <r>
    <s v="[明細行]"/>
    <s v="個人事業(合計)"/>
    <x v="12"/>
    <x v="12"/>
    <x v="1"/>
    <s v="L社"/>
    <d v="2025-02-25T00:00:00"/>
    <n v="2025"/>
    <n v="2"/>
    <x v="1"/>
    <n v="1017"/>
    <d v="2025-12-31T00:00:00"/>
    <n v="500017"/>
    <m/>
    <s v="NO"/>
    <m/>
    <m/>
    <s v="[振伝]"/>
    <m/>
    <s v="個人事業"/>
    <s v="課対仕入10%"/>
    <s v="内税"/>
    <s v="メイン口座"/>
    <m/>
    <s v="個人事業"/>
    <m/>
    <m/>
    <n v="35000"/>
    <m/>
    <m/>
    <m/>
    <n v="35000"/>
    <n v="35000"/>
    <s v="2月業務委託費"/>
    <m/>
    <m/>
  </r>
  <r>
    <s v="[明細行]"/>
    <s v="個人事業(合計)"/>
    <x v="12"/>
    <x v="12"/>
    <x v="1"/>
    <s v="L社"/>
    <d v="2025-05-25T00:00:00"/>
    <n v="2025"/>
    <n v="5"/>
    <x v="4"/>
    <n v="1045"/>
    <d v="2025-12-31T00:00:00"/>
    <n v="500045"/>
    <m/>
    <s v="NO"/>
    <m/>
    <m/>
    <s v="[振伝]"/>
    <m/>
    <s v="個人事業"/>
    <s v="課対仕入10%"/>
    <s v="内税"/>
    <s v="メイン口座"/>
    <m/>
    <s v="個人事業"/>
    <m/>
    <m/>
    <n v="48000"/>
    <m/>
    <m/>
    <m/>
    <n v="48000"/>
    <n v="83000"/>
    <s v="5月業務委託費"/>
    <m/>
    <m/>
  </r>
  <r>
    <s v="[明細行]"/>
    <s v="個人事業(合計)"/>
    <x v="12"/>
    <x v="12"/>
    <x v="1"/>
    <s v="L社"/>
    <d v="2025-08-25T00:00:00"/>
    <n v="2025"/>
    <n v="8"/>
    <x v="7"/>
    <n v="1072"/>
    <d v="2025-12-31T00:00:00"/>
    <n v="500072"/>
    <m/>
    <s v="NO"/>
    <m/>
    <m/>
    <s v="[振伝]"/>
    <m/>
    <s v="個人事業"/>
    <s v="課対仕入10%"/>
    <s v="内税"/>
    <s v="メイン口座"/>
    <m/>
    <s v="個人事業"/>
    <m/>
    <m/>
    <n v="42000"/>
    <m/>
    <m/>
    <m/>
    <n v="42000"/>
    <n v="125000"/>
    <s v="8月業務委託費"/>
    <m/>
    <m/>
  </r>
  <r>
    <s v="[明細行]"/>
    <s v="個人事業(合計)"/>
    <x v="12"/>
    <x v="12"/>
    <x v="1"/>
    <s v="L社"/>
    <d v="2025-11-25T00:00:00"/>
    <n v="2025"/>
    <n v="11"/>
    <x v="10"/>
    <n v="1100"/>
    <d v="2025-12-31T00:00:00"/>
    <n v="500100"/>
    <m/>
    <s v="NO"/>
    <m/>
    <m/>
    <s v="[振伝]"/>
    <m/>
    <s v="個人事業"/>
    <s v="課対仕入10%"/>
    <s v="内税"/>
    <s v="メイン口座"/>
    <m/>
    <s v="個人事業"/>
    <m/>
    <m/>
    <n v="55000"/>
    <m/>
    <m/>
    <m/>
    <n v="55000"/>
    <n v="180000"/>
    <s v="11月業務委託費"/>
    <m/>
    <m/>
  </r>
  <r>
    <s v="[明細行]"/>
    <s v="個人事業(合計)"/>
    <x v="13"/>
    <x v="13"/>
    <x v="1"/>
    <s v="M社"/>
    <d v="2025-03-30T00:00:00"/>
    <n v="2025"/>
    <n v="3"/>
    <x v="2"/>
    <n v="1026"/>
    <d v="2025-12-31T00:00:00"/>
    <n v="500026"/>
    <m/>
    <s v="NO"/>
    <m/>
    <m/>
    <s v="[振伝]"/>
    <m/>
    <s v="個人事業"/>
    <m/>
    <m/>
    <s v="メイン口座"/>
    <m/>
    <s v="個人事業"/>
    <m/>
    <m/>
    <n v="30000"/>
    <m/>
    <m/>
    <m/>
    <n v="30000"/>
    <n v="30000"/>
    <s v="3月納税"/>
    <m/>
    <m/>
  </r>
  <r>
    <s v="[明細行]"/>
    <s v="個人事業(合計)"/>
    <x v="13"/>
    <x v="13"/>
    <x v="1"/>
    <s v="M社"/>
    <d v="2025-06-30T00:00:00"/>
    <n v="2025"/>
    <n v="6"/>
    <x v="5"/>
    <n v="1054"/>
    <d v="2025-12-31T00:00:00"/>
    <n v="500054"/>
    <m/>
    <s v="NO"/>
    <m/>
    <m/>
    <s v="[振伝]"/>
    <m/>
    <s v="個人事業"/>
    <m/>
    <m/>
    <s v="メイン口座"/>
    <m/>
    <s v="個人事業"/>
    <m/>
    <m/>
    <n v="30000"/>
    <m/>
    <m/>
    <m/>
    <n v="30000"/>
    <n v="60000"/>
    <s v="6月納税"/>
    <m/>
    <m/>
  </r>
  <r>
    <s v="[明細行]"/>
    <s v="個人事業(合計)"/>
    <x v="13"/>
    <x v="13"/>
    <x v="1"/>
    <s v="M社"/>
    <d v="2025-09-30T00:00:00"/>
    <n v="2025"/>
    <n v="9"/>
    <x v="8"/>
    <n v="1081"/>
    <d v="2025-12-31T00:00:00"/>
    <n v="500081"/>
    <m/>
    <s v="NO"/>
    <m/>
    <m/>
    <s v="[振伝]"/>
    <m/>
    <s v="個人事業"/>
    <m/>
    <m/>
    <s v="メイン口座"/>
    <m/>
    <s v="個人事業"/>
    <m/>
    <m/>
    <n v="30000"/>
    <m/>
    <m/>
    <m/>
    <n v="30000"/>
    <n v="90000"/>
    <s v="9月納税"/>
    <m/>
    <m/>
  </r>
  <r>
    <s v="[明細行]"/>
    <s v="個人事業(合計)"/>
    <x v="13"/>
    <x v="13"/>
    <x v="1"/>
    <s v="M社"/>
    <d v="2025-12-30T00:00:00"/>
    <n v="2025"/>
    <n v="12"/>
    <x v="11"/>
    <n v="1109"/>
    <d v="2025-12-31T00:00:00"/>
    <n v="500109"/>
    <m/>
    <s v="NO"/>
    <m/>
    <m/>
    <s v="[振伝]"/>
    <m/>
    <s v="個人事業"/>
    <m/>
    <m/>
    <s v="メイン口座"/>
    <m/>
    <s v="個人事業"/>
    <m/>
    <m/>
    <n v="30000"/>
    <m/>
    <m/>
    <m/>
    <n v="30000"/>
    <n v="120000"/>
    <s v="12月納税"/>
    <m/>
    <m/>
  </r>
  <r>
    <s v="[明細行]"/>
    <s v="個人事業(合計)"/>
    <x v="14"/>
    <x v="14"/>
    <x v="1"/>
    <s v="N社"/>
    <d v="2025-04-22T00:00:00"/>
    <n v="2025"/>
    <n v="4"/>
    <x v="3"/>
    <n v="1036"/>
    <d v="2025-12-31T00:00:00"/>
    <n v="500036"/>
    <m/>
    <s v="NO"/>
    <m/>
    <m/>
    <s v="[振伝]"/>
    <m/>
    <s v="個人事業"/>
    <s v="課対仕入10%"/>
    <s v="内税"/>
    <s v="メイン口座"/>
    <m/>
    <s v="個人事業"/>
    <m/>
    <m/>
    <n v="2200"/>
    <m/>
    <m/>
    <m/>
    <n v="2200"/>
    <n v="2200"/>
    <s v="4月雑費"/>
    <m/>
    <m/>
  </r>
  <r>
    <s v="[明細行]"/>
    <s v="個人事業(合計)"/>
    <x v="14"/>
    <x v="14"/>
    <x v="1"/>
    <s v="N社"/>
    <d v="2025-09-22T00:00:00"/>
    <n v="2025"/>
    <n v="9"/>
    <x v="8"/>
    <n v="1082"/>
    <d v="2025-12-31T00:00:00"/>
    <n v="500082"/>
    <m/>
    <s v="NO"/>
    <m/>
    <m/>
    <s v="[振伝]"/>
    <m/>
    <s v="個人事業"/>
    <s v="課対仕入10%"/>
    <s v="内税"/>
    <s v="メイン口座"/>
    <m/>
    <s v="個人事業"/>
    <m/>
    <m/>
    <n v="1800"/>
    <m/>
    <m/>
    <m/>
    <n v="1800"/>
    <n v="4000"/>
    <s v="9月雑費"/>
    <m/>
    <m/>
  </r>
  <r>
    <s v="[明細行]"/>
    <s v="個人事業(合計)"/>
    <x v="15"/>
    <x v="15"/>
    <x v="0"/>
    <m/>
    <d v="2025-01-01T00:00:00"/>
    <n v="2025"/>
    <n v="1"/>
    <x v="0"/>
    <n v="1001"/>
    <d v="2025-12-31T00:00:00"/>
    <n v="500001"/>
    <m/>
    <s v="NO"/>
    <m/>
    <m/>
    <s v="[振伝]"/>
    <m/>
    <s v="個人事業"/>
    <m/>
    <m/>
    <s v="メイン口座"/>
    <m/>
    <s v="個人事業"/>
    <m/>
    <m/>
    <m/>
    <m/>
    <n v="400000"/>
    <m/>
    <n v="-400000"/>
    <n v="400000"/>
    <s v="開業資金の入金"/>
    <m/>
    <m/>
  </r>
  <r>
    <m/>
    <m/>
    <x v="16"/>
    <x v="16"/>
    <x v="2"/>
    <m/>
    <m/>
    <m/>
    <m/>
    <x v="12"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FEB454B-E213-4AB3-9CD5-896923999BD2}" name="ピボットテーブル2" cacheId="29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compact="0" compactData="0" multipleFieldFilters="0">
  <location ref="A3:Q22" firstHeaderRow="1" firstDataRow="2" firstDataCol="3"/>
  <pivotFields count="38">
    <pivotField compact="0" outline="0" showAll="0" defaultSubtotal="0"/>
    <pivotField compact="0" outline="0" showAll="0" defaultSubtotal="0"/>
    <pivotField axis="axisRow" compact="0" outline="0" showAll="0" defaultSubtotal="0">
      <items count="17">
        <item x="5"/>
        <item x="12"/>
        <item x="3"/>
        <item x="0"/>
        <item x="9"/>
        <item x="15"/>
        <item x="11"/>
        <item x="14"/>
        <item x="7"/>
        <item x="10"/>
        <item x="13"/>
        <item x="4"/>
        <item x="6"/>
        <item x="1"/>
        <item x="2"/>
        <item x="8"/>
        <item x="16"/>
      </items>
    </pivotField>
    <pivotField axis="axisRow" compact="0" outline="0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axis="axisRow" compact="0" outline="0" showAll="0" defaultSubtotal="0">
      <items count="3">
        <item x="0"/>
        <item x="1"/>
        <item x="2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Col"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defaultSubtotal="0">
      <items count="368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</items>
    </pivotField>
    <pivotField compact="0" outline="0" subtotalTop="0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</pivotFields>
  <rowFields count="3">
    <field x="4"/>
    <field x="3"/>
    <field x="2"/>
  </rowFields>
  <rowItems count="18">
    <i>
      <x/>
      <x/>
      <x v="3"/>
    </i>
    <i r="1">
      <x v="1"/>
      <x v="13"/>
    </i>
    <i r="1">
      <x v="2"/>
      <x v="14"/>
    </i>
    <i r="1">
      <x v="15"/>
      <x v="5"/>
    </i>
    <i>
      <x v="1"/>
      <x v="3"/>
      <x v="2"/>
    </i>
    <i r="1">
      <x v="4"/>
      <x v="11"/>
    </i>
    <i r="1">
      <x v="5"/>
      <x/>
    </i>
    <i r="1">
      <x v="6"/>
      <x v="12"/>
    </i>
    <i r="1">
      <x v="7"/>
      <x v="8"/>
    </i>
    <i r="1">
      <x v="8"/>
      <x v="15"/>
    </i>
    <i r="1">
      <x v="9"/>
      <x v="4"/>
    </i>
    <i r="1">
      <x v="10"/>
      <x v="9"/>
    </i>
    <i r="1">
      <x v="11"/>
      <x v="6"/>
    </i>
    <i r="1">
      <x v="12"/>
      <x v="1"/>
    </i>
    <i r="1">
      <x v="13"/>
      <x v="10"/>
    </i>
    <i r="1">
      <x v="14"/>
      <x v="7"/>
    </i>
    <i>
      <x v="2"/>
      <x v="16"/>
      <x v="16"/>
    </i>
    <i t="grand">
      <x/>
    </i>
  </rowItems>
  <colFields count="1">
    <field x="9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合計 / ★貸借金額" fld="31" baseField="0" baseItem="0" numFmtId="38"/>
  </dataFields>
  <formats count="2">
    <format dxfId="1">
      <pivotArea dataOnly="0" labelOnly="1" outline="0" fieldPosition="0">
        <references count="1">
          <reference field="9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5EA8A-FD89-44E3-ACE1-5CBBB2106A3C}">
  <dimension ref="A3:Q24"/>
  <sheetViews>
    <sheetView tabSelected="1" zoomScale="110" zoomScaleNormal="110" workbookViewId="0">
      <selection activeCell="D25" sqref="D25"/>
    </sheetView>
  </sheetViews>
  <sheetFormatPr defaultRowHeight="12.75" x14ac:dyDescent="0.25"/>
  <cols>
    <col min="1" max="1" width="12.73046875" bestFit="1" customWidth="1"/>
    <col min="2" max="2" width="11.6640625" bestFit="1" customWidth="1"/>
    <col min="3" max="3" width="12.73046875" bestFit="1" customWidth="1"/>
    <col min="4" max="4" width="9.265625" style="13" bestFit="1" customWidth="1"/>
    <col min="5" max="15" width="9.265625" bestFit="1" customWidth="1"/>
    <col min="16" max="16" width="9.265625" hidden="1" customWidth="1"/>
    <col min="17" max="17" width="9.86328125" bestFit="1" customWidth="1"/>
  </cols>
  <sheetData>
    <row r="3" spans="1:17" x14ac:dyDescent="0.25">
      <c r="A3" s="8" t="s">
        <v>194</v>
      </c>
      <c r="D3" s="8" t="s">
        <v>190</v>
      </c>
    </row>
    <row r="4" spans="1:17" x14ac:dyDescent="0.25">
      <c r="A4" s="8" t="s">
        <v>186</v>
      </c>
      <c r="B4" s="8" t="s">
        <v>184</v>
      </c>
      <c r="C4" s="8" t="s">
        <v>2</v>
      </c>
      <c r="D4" s="14">
        <v>45658</v>
      </c>
      <c r="E4" s="14">
        <v>45689</v>
      </c>
      <c r="F4" s="14">
        <v>45717</v>
      </c>
      <c r="G4" s="14">
        <v>45748</v>
      </c>
      <c r="H4" s="14">
        <v>45778</v>
      </c>
      <c r="I4" s="14">
        <v>45809</v>
      </c>
      <c r="J4" s="14">
        <v>45839</v>
      </c>
      <c r="K4" s="14">
        <v>45870</v>
      </c>
      <c r="L4" s="14">
        <v>45901</v>
      </c>
      <c r="M4" s="14">
        <v>45931</v>
      </c>
      <c r="N4" s="14">
        <v>45962</v>
      </c>
      <c r="O4" s="14">
        <v>45992</v>
      </c>
      <c r="P4" t="s">
        <v>193</v>
      </c>
      <c r="Q4" t="s">
        <v>177</v>
      </c>
    </row>
    <row r="5" spans="1:17" x14ac:dyDescent="0.25">
      <c r="A5" t="s">
        <v>178</v>
      </c>
      <c r="B5">
        <v>1</v>
      </c>
      <c r="C5" t="s">
        <v>31</v>
      </c>
      <c r="D5" s="9">
        <v>316870</v>
      </c>
      <c r="E5" s="9">
        <v>99770</v>
      </c>
      <c r="F5" s="9">
        <v>65670</v>
      </c>
      <c r="G5" s="9">
        <v>150870</v>
      </c>
      <c r="H5" s="9">
        <v>106770</v>
      </c>
      <c r="I5" s="9">
        <v>161170</v>
      </c>
      <c r="J5" s="9">
        <v>106070</v>
      </c>
      <c r="K5" s="9">
        <v>171970</v>
      </c>
      <c r="L5" s="9">
        <v>113570</v>
      </c>
      <c r="M5" s="9">
        <v>152570</v>
      </c>
      <c r="N5" s="9">
        <v>110170</v>
      </c>
      <c r="O5" s="9">
        <v>172070</v>
      </c>
      <c r="P5" s="9"/>
      <c r="Q5" s="9">
        <v>1727540</v>
      </c>
    </row>
    <row r="6" spans="1:17" x14ac:dyDescent="0.25">
      <c r="B6">
        <v>2</v>
      </c>
      <c r="C6" t="s">
        <v>52</v>
      </c>
      <c r="D6" s="9">
        <v>220000</v>
      </c>
      <c r="E6" s="9">
        <v>-40000</v>
      </c>
      <c r="F6" s="9">
        <v>80000</v>
      </c>
      <c r="G6" s="9">
        <v>-20000</v>
      </c>
      <c r="H6" s="9">
        <v>40000</v>
      </c>
      <c r="I6" s="9">
        <v>-70000</v>
      </c>
      <c r="J6" s="9">
        <v>90000</v>
      </c>
      <c r="K6" s="9">
        <v>-70000</v>
      </c>
      <c r="L6" s="9">
        <v>30000</v>
      </c>
      <c r="M6" s="9">
        <v>-10000</v>
      </c>
      <c r="N6" s="9">
        <v>40000</v>
      </c>
      <c r="O6" s="9">
        <v>-50000</v>
      </c>
      <c r="P6" s="9"/>
      <c r="Q6" s="9">
        <v>240000</v>
      </c>
    </row>
    <row r="7" spans="1:17" x14ac:dyDescent="0.25">
      <c r="B7">
        <v>3</v>
      </c>
      <c r="C7" t="s">
        <v>61</v>
      </c>
      <c r="D7" s="9">
        <v>-15400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/>
      <c r="Q7" s="9">
        <v>-15400</v>
      </c>
    </row>
    <row r="8" spans="1:17" x14ac:dyDescent="0.25">
      <c r="B8">
        <v>16</v>
      </c>
      <c r="C8" t="s">
        <v>35</v>
      </c>
      <c r="D8" s="9">
        <v>-400000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>
        <v>-400000</v>
      </c>
    </row>
    <row r="9" spans="1:17" x14ac:dyDescent="0.25">
      <c r="A9" t="s">
        <v>180</v>
      </c>
      <c r="B9">
        <v>4</v>
      </c>
      <c r="C9" t="s">
        <v>134</v>
      </c>
      <c r="D9" s="9">
        <v>-220000</v>
      </c>
      <c r="E9" s="9">
        <v>-180000</v>
      </c>
      <c r="F9" s="9">
        <v>-260000</v>
      </c>
      <c r="G9" s="9">
        <v>-240000</v>
      </c>
      <c r="H9" s="9">
        <v>-280000</v>
      </c>
      <c r="I9" s="9">
        <v>-210000</v>
      </c>
      <c r="J9" s="9">
        <v>-300000</v>
      </c>
      <c r="K9" s="9">
        <v>-230000</v>
      </c>
      <c r="L9" s="9">
        <v>-260000</v>
      </c>
      <c r="M9" s="9">
        <v>-250000</v>
      </c>
      <c r="N9" s="9">
        <v>-290000</v>
      </c>
      <c r="O9" s="9">
        <v>-240000</v>
      </c>
      <c r="P9" s="9"/>
      <c r="Q9" s="9">
        <v>-2960000</v>
      </c>
    </row>
    <row r="10" spans="1:17" x14ac:dyDescent="0.25">
      <c r="B10">
        <v>5</v>
      </c>
      <c r="C10" t="s">
        <v>37</v>
      </c>
      <c r="D10" s="9">
        <v>65000</v>
      </c>
      <c r="E10" s="9">
        <v>65000</v>
      </c>
      <c r="F10" s="9">
        <v>65000</v>
      </c>
      <c r="G10" s="9">
        <v>65000</v>
      </c>
      <c r="H10" s="9">
        <v>65000</v>
      </c>
      <c r="I10" s="9">
        <v>65000</v>
      </c>
      <c r="J10" s="9">
        <v>65000</v>
      </c>
      <c r="K10" s="9">
        <v>65000</v>
      </c>
      <c r="L10" s="9">
        <v>65000</v>
      </c>
      <c r="M10" s="9">
        <v>65000</v>
      </c>
      <c r="N10" s="9">
        <v>65000</v>
      </c>
      <c r="O10" s="9">
        <v>65000</v>
      </c>
      <c r="P10" s="9"/>
      <c r="Q10" s="9">
        <v>780000</v>
      </c>
    </row>
    <row r="11" spans="1:17" x14ac:dyDescent="0.25">
      <c r="B11">
        <v>6</v>
      </c>
      <c r="C11" t="s">
        <v>149</v>
      </c>
      <c r="D11" s="9">
        <v>8800</v>
      </c>
      <c r="E11" s="9">
        <v>8800</v>
      </c>
      <c r="F11" s="9">
        <v>8800</v>
      </c>
      <c r="G11" s="9">
        <v>8800</v>
      </c>
      <c r="H11" s="9">
        <v>8800</v>
      </c>
      <c r="I11" s="9">
        <v>8800</v>
      </c>
      <c r="J11" s="9">
        <v>8800</v>
      </c>
      <c r="K11" s="9">
        <v>8800</v>
      </c>
      <c r="L11" s="9">
        <v>8800</v>
      </c>
      <c r="M11" s="9">
        <v>8800</v>
      </c>
      <c r="N11" s="9">
        <v>8800</v>
      </c>
      <c r="O11" s="9">
        <v>8800</v>
      </c>
      <c r="P11" s="9"/>
      <c r="Q11" s="9">
        <v>105600</v>
      </c>
    </row>
    <row r="12" spans="1:17" x14ac:dyDescent="0.25">
      <c r="B12">
        <v>7</v>
      </c>
      <c r="C12" t="s">
        <v>152</v>
      </c>
      <c r="D12" s="9">
        <v>6600</v>
      </c>
      <c r="E12" s="9">
        <v>6600</v>
      </c>
      <c r="F12" s="9">
        <v>6600</v>
      </c>
      <c r="G12" s="9">
        <v>6600</v>
      </c>
      <c r="H12" s="9">
        <v>6600</v>
      </c>
      <c r="I12" s="9">
        <v>6600</v>
      </c>
      <c r="J12" s="9">
        <v>6600</v>
      </c>
      <c r="K12" s="9">
        <v>6600</v>
      </c>
      <c r="L12" s="9">
        <v>6600</v>
      </c>
      <c r="M12" s="9">
        <v>6600</v>
      </c>
      <c r="N12" s="9">
        <v>6600</v>
      </c>
      <c r="O12" s="9">
        <v>6600</v>
      </c>
      <c r="P12" s="9"/>
      <c r="Q12" s="9">
        <v>79200</v>
      </c>
    </row>
    <row r="13" spans="1:17" x14ac:dyDescent="0.25">
      <c r="B13">
        <v>8</v>
      </c>
      <c r="C13" t="s">
        <v>48</v>
      </c>
      <c r="D13" s="9">
        <v>330</v>
      </c>
      <c r="E13" s="9">
        <v>330</v>
      </c>
      <c r="F13" s="9">
        <v>330</v>
      </c>
      <c r="G13" s="9">
        <v>330</v>
      </c>
      <c r="H13" s="9">
        <v>330</v>
      </c>
      <c r="I13" s="9">
        <v>330</v>
      </c>
      <c r="J13" s="9">
        <v>330</v>
      </c>
      <c r="K13" s="9">
        <v>330</v>
      </c>
      <c r="L13" s="9">
        <v>330</v>
      </c>
      <c r="M13" s="9">
        <v>330</v>
      </c>
      <c r="N13" s="9">
        <v>330</v>
      </c>
      <c r="O13" s="9">
        <v>330</v>
      </c>
      <c r="P13" s="9"/>
      <c r="Q13" s="9">
        <v>3960</v>
      </c>
    </row>
    <row r="14" spans="1:17" x14ac:dyDescent="0.25">
      <c r="B14">
        <v>9</v>
      </c>
      <c r="C14" t="s">
        <v>55</v>
      </c>
      <c r="D14" s="9"/>
      <c r="E14" s="9">
        <v>4500</v>
      </c>
      <c r="F14" s="9"/>
      <c r="G14" s="9">
        <v>6200</v>
      </c>
      <c r="H14" s="9"/>
      <c r="I14" s="9">
        <v>8100</v>
      </c>
      <c r="J14" s="9"/>
      <c r="K14" s="9">
        <v>5300</v>
      </c>
      <c r="L14" s="9"/>
      <c r="M14" s="9">
        <v>4700</v>
      </c>
      <c r="N14" s="9"/>
      <c r="O14" s="9">
        <v>7200</v>
      </c>
      <c r="P14" s="9"/>
      <c r="Q14" s="9">
        <v>36000</v>
      </c>
    </row>
    <row r="15" spans="1:17" x14ac:dyDescent="0.25">
      <c r="B15">
        <v>10</v>
      </c>
      <c r="C15" t="s">
        <v>67</v>
      </c>
      <c r="D15" s="9"/>
      <c r="E15" s="9"/>
      <c r="F15" s="9">
        <v>3600</v>
      </c>
      <c r="G15" s="9"/>
      <c r="H15" s="9"/>
      <c r="I15" s="9"/>
      <c r="J15" s="9">
        <v>5200</v>
      </c>
      <c r="K15" s="9"/>
      <c r="L15" s="9"/>
      <c r="M15" s="9"/>
      <c r="N15" s="9">
        <v>4100</v>
      </c>
      <c r="O15" s="9"/>
      <c r="P15" s="9"/>
      <c r="Q15" s="9">
        <v>12900</v>
      </c>
    </row>
    <row r="16" spans="1:17" x14ac:dyDescent="0.25">
      <c r="B16">
        <v>11</v>
      </c>
      <c r="C16" t="s">
        <v>45</v>
      </c>
      <c r="D16" s="9">
        <v>2800</v>
      </c>
      <c r="E16" s="9"/>
      <c r="F16" s="9"/>
      <c r="G16" s="9"/>
      <c r="H16" s="9">
        <v>4500</v>
      </c>
      <c r="I16" s="9"/>
      <c r="J16" s="9"/>
      <c r="K16" s="9"/>
      <c r="L16" s="9">
        <v>3900</v>
      </c>
      <c r="M16" s="9"/>
      <c r="N16" s="9"/>
      <c r="O16" s="9"/>
      <c r="P16" s="9"/>
      <c r="Q16" s="9">
        <v>11200</v>
      </c>
    </row>
    <row r="17" spans="1:17" x14ac:dyDescent="0.25">
      <c r="B17">
        <v>12</v>
      </c>
      <c r="C17" t="s">
        <v>42</v>
      </c>
      <c r="D17" s="9">
        <v>15000</v>
      </c>
      <c r="E17" s="9"/>
      <c r="F17" s="9"/>
      <c r="G17" s="9">
        <v>20000</v>
      </c>
      <c r="H17" s="9"/>
      <c r="I17" s="9"/>
      <c r="J17" s="9">
        <v>18000</v>
      </c>
      <c r="K17" s="9"/>
      <c r="L17" s="9"/>
      <c r="M17" s="9">
        <v>22000</v>
      </c>
      <c r="N17" s="9"/>
      <c r="O17" s="9"/>
      <c r="P17" s="9"/>
      <c r="Q17" s="9">
        <v>75000</v>
      </c>
    </row>
    <row r="18" spans="1:17" x14ac:dyDescent="0.25">
      <c r="B18">
        <v>13</v>
      </c>
      <c r="C18" t="s">
        <v>58</v>
      </c>
      <c r="D18" s="9"/>
      <c r="E18" s="9">
        <v>35000</v>
      </c>
      <c r="F18" s="9"/>
      <c r="G18" s="9"/>
      <c r="H18" s="9">
        <v>48000</v>
      </c>
      <c r="I18" s="9"/>
      <c r="J18" s="9"/>
      <c r="K18" s="9">
        <v>42000</v>
      </c>
      <c r="L18" s="9"/>
      <c r="M18" s="9"/>
      <c r="N18" s="9">
        <v>55000</v>
      </c>
      <c r="O18" s="9"/>
      <c r="P18" s="9"/>
      <c r="Q18" s="9">
        <v>180000</v>
      </c>
    </row>
    <row r="19" spans="1:17" x14ac:dyDescent="0.25">
      <c r="B19">
        <v>14</v>
      </c>
      <c r="C19" t="s">
        <v>71</v>
      </c>
      <c r="D19" s="9"/>
      <c r="E19" s="9"/>
      <c r="F19" s="9">
        <v>30000</v>
      </c>
      <c r="G19" s="9"/>
      <c r="H19" s="9"/>
      <c r="I19" s="9">
        <v>30000</v>
      </c>
      <c r="J19" s="9"/>
      <c r="K19" s="9"/>
      <c r="L19" s="9">
        <v>30000</v>
      </c>
      <c r="M19" s="9"/>
      <c r="N19" s="9"/>
      <c r="O19" s="9">
        <v>30000</v>
      </c>
      <c r="P19" s="9"/>
      <c r="Q19" s="9">
        <v>120000</v>
      </c>
    </row>
    <row r="20" spans="1:17" x14ac:dyDescent="0.25">
      <c r="B20">
        <v>15</v>
      </c>
      <c r="C20" t="s">
        <v>80</v>
      </c>
      <c r="D20" s="9"/>
      <c r="E20" s="9"/>
      <c r="F20" s="9"/>
      <c r="G20" s="9">
        <v>2200</v>
      </c>
      <c r="H20" s="9"/>
      <c r="I20" s="9"/>
      <c r="J20" s="9"/>
      <c r="K20" s="9"/>
      <c r="L20" s="9">
        <v>1800</v>
      </c>
      <c r="M20" s="9"/>
      <c r="N20" s="9"/>
      <c r="O20" s="9"/>
      <c r="P20" s="9"/>
      <c r="Q20" s="9">
        <v>4000</v>
      </c>
    </row>
    <row r="21" spans="1:17" x14ac:dyDescent="0.25">
      <c r="A21" t="s">
        <v>193</v>
      </c>
      <c r="B21" t="s">
        <v>193</v>
      </c>
      <c r="C21" t="s">
        <v>193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1:17" x14ac:dyDescent="0.25">
      <c r="A22" t="s">
        <v>177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/>
      <c r="Q22" s="9">
        <v>0</v>
      </c>
    </row>
    <row r="23" spans="1:17" x14ac:dyDescent="0.25">
      <c r="D23"/>
    </row>
    <row r="24" spans="1:17" x14ac:dyDescent="0.25">
      <c r="D24"/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19"/>
  <sheetViews>
    <sheetView workbookViewId="0">
      <pane ySplit="1" topLeftCell="A202" activePane="bottomLeft" state="frozen"/>
      <selection pane="bottomLeft" activeCell="A220" sqref="A220:XFD1048576"/>
    </sheetView>
  </sheetViews>
  <sheetFormatPr defaultRowHeight="14.25" x14ac:dyDescent="0.45"/>
  <cols>
    <col min="1" max="1" width="12.59765625" style="2" customWidth="1"/>
    <col min="2" max="2" width="17.265625" style="2" customWidth="1"/>
    <col min="3" max="3" width="25.46484375" style="2" customWidth="1"/>
    <col min="4" max="4" width="13.6640625" style="2" bestFit="1" customWidth="1"/>
    <col min="5" max="5" width="11" style="2" bestFit="1" customWidth="1"/>
    <col min="6" max="6" width="12.796875" style="2" bestFit="1" customWidth="1"/>
    <col min="7" max="10" width="11.3984375" style="2" customWidth="1"/>
    <col min="11" max="11" width="8.1328125" style="2" customWidth="1"/>
    <col min="12" max="12" width="11.3984375" style="2" customWidth="1"/>
    <col min="13" max="13" width="13" style="2" customWidth="1"/>
    <col min="14" max="14" width="5.265625" style="2" customWidth="1"/>
    <col min="15" max="15" width="13" style="2" customWidth="1"/>
    <col min="16" max="16" width="7.1328125" style="2" customWidth="1"/>
    <col min="17" max="19" width="13" style="2" customWidth="1"/>
    <col min="20" max="20" width="22.46484375" style="2" customWidth="1"/>
    <col min="21" max="21" width="17.86328125" style="2" customWidth="1"/>
    <col min="22" max="22" width="11" style="2" customWidth="1"/>
    <col min="23" max="23" width="25.46484375" style="2" customWidth="1"/>
    <col min="24" max="24" width="31.46484375" style="2" customWidth="1"/>
    <col min="25" max="25" width="22.46484375" style="2" customWidth="1"/>
    <col min="26" max="26" width="17.86328125" style="2" customWidth="1"/>
    <col min="27" max="27" width="15.1328125" style="2" customWidth="1"/>
    <col min="28" max="28" width="13.46484375" style="6" customWidth="1"/>
    <col min="29" max="29" width="9" style="2" customWidth="1"/>
    <col min="30" max="30" width="13.46484375" style="6" customWidth="1"/>
    <col min="31" max="31" width="9" style="2" customWidth="1"/>
    <col min="32" max="32" width="13.19921875" style="2" customWidth="1"/>
    <col min="33" max="33" width="12.46484375" style="2" customWidth="1"/>
    <col min="34" max="34" width="34.6640625" style="2" customWidth="1"/>
    <col min="35" max="35" width="5.265625" style="2" customWidth="1"/>
    <col min="36" max="36" width="13" style="2" customWidth="1"/>
    <col min="37" max="16384" width="9.06640625" style="2"/>
  </cols>
  <sheetData>
    <row r="1" spans="1:36" x14ac:dyDescent="0.45">
      <c r="A1" s="1" t="s">
        <v>0</v>
      </c>
      <c r="B1" s="1" t="s">
        <v>1</v>
      </c>
      <c r="C1" s="10" t="s">
        <v>2</v>
      </c>
      <c r="D1" s="7" t="s">
        <v>185</v>
      </c>
      <c r="E1" s="7" t="s">
        <v>187</v>
      </c>
      <c r="F1" s="1" t="s">
        <v>3</v>
      </c>
      <c r="G1" s="10" t="s">
        <v>4</v>
      </c>
      <c r="H1" s="7" t="s">
        <v>189</v>
      </c>
      <c r="I1" s="7" t="s">
        <v>188</v>
      </c>
      <c r="J1" s="7" t="s">
        <v>191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  <c r="Q1" s="1" t="s">
        <v>11</v>
      </c>
      <c r="R1" s="1" t="s">
        <v>12</v>
      </c>
      <c r="S1" s="1" t="s">
        <v>13</v>
      </c>
      <c r="T1" s="1" t="s">
        <v>1</v>
      </c>
      <c r="U1" s="1" t="s">
        <v>14</v>
      </c>
      <c r="V1" s="1" t="s">
        <v>15</v>
      </c>
      <c r="W1" s="10" t="s">
        <v>16</v>
      </c>
      <c r="X1" s="1" t="s">
        <v>17</v>
      </c>
      <c r="Y1" s="1" t="s">
        <v>18</v>
      </c>
      <c r="Z1" s="1" t="s">
        <v>19</v>
      </c>
      <c r="AA1" s="1" t="s">
        <v>20</v>
      </c>
      <c r="AB1" s="11" t="s">
        <v>21</v>
      </c>
      <c r="AC1" s="10" t="s">
        <v>22</v>
      </c>
      <c r="AD1" s="11" t="s">
        <v>23</v>
      </c>
      <c r="AE1" s="10" t="s">
        <v>24</v>
      </c>
      <c r="AF1" s="7" t="s">
        <v>192</v>
      </c>
      <c r="AG1" s="1" t="s">
        <v>25</v>
      </c>
      <c r="AH1" s="1" t="s">
        <v>26</v>
      </c>
      <c r="AI1" s="1" t="s">
        <v>27</v>
      </c>
      <c r="AJ1" s="1" t="s">
        <v>28</v>
      </c>
    </row>
    <row r="2" spans="1:36" x14ac:dyDescent="0.45">
      <c r="A2" s="2" t="s">
        <v>29</v>
      </c>
      <c r="B2" s="2" t="s">
        <v>30</v>
      </c>
      <c r="C2" s="2" t="s">
        <v>31</v>
      </c>
      <c r="D2" s="2">
        <f>_xlfn.XLOOKUP(C2,Sheet2!A:A,Sheet2!B:B)</f>
        <v>1</v>
      </c>
      <c r="E2" s="2" t="str">
        <f>_xlfn.XLOOKUP(C2,Sheet2!A:A,Sheet2!C:C)</f>
        <v>BS</v>
      </c>
      <c r="F2" s="3"/>
      <c r="G2" s="4">
        <v>45658</v>
      </c>
      <c r="H2" s="6">
        <f>YEAR(G2)</f>
        <v>2025</v>
      </c>
      <c r="I2" s="6">
        <f>MONTH(G2)</f>
        <v>1</v>
      </c>
      <c r="J2" s="12">
        <f>_xlfn.CONCAT(H2,"/",I2)*1</f>
        <v>45658</v>
      </c>
      <c r="K2" s="2">
        <v>1001</v>
      </c>
      <c r="L2" s="4">
        <v>46022</v>
      </c>
      <c r="M2" s="2">
        <v>500001</v>
      </c>
      <c r="O2" s="2" t="s">
        <v>32</v>
      </c>
      <c r="R2" s="2" t="s">
        <v>33</v>
      </c>
      <c r="T2" s="2" t="s">
        <v>34</v>
      </c>
      <c r="W2" s="2" t="s">
        <v>35</v>
      </c>
      <c r="X2" s="3"/>
      <c r="Y2" s="2" t="s">
        <v>34</v>
      </c>
      <c r="AB2" s="6">
        <v>400000</v>
      </c>
      <c r="AC2" s="5"/>
      <c r="AE2" s="5"/>
      <c r="AF2" s="6">
        <f>AB2-AD2</f>
        <v>400000</v>
      </c>
      <c r="AG2" s="5">
        <v>400000</v>
      </c>
      <c r="AH2" s="3" t="s">
        <v>36</v>
      </c>
      <c r="AI2" s="4"/>
    </row>
    <row r="3" spans="1:36" x14ac:dyDescent="0.45">
      <c r="A3" s="2" t="s">
        <v>29</v>
      </c>
      <c r="B3" s="2" t="s">
        <v>30</v>
      </c>
      <c r="C3" s="2" t="s">
        <v>31</v>
      </c>
      <c r="D3" s="2">
        <f>_xlfn.XLOOKUP(C3,Sheet2!A:A,Sheet2!B:B)</f>
        <v>1</v>
      </c>
      <c r="E3" s="2" t="str">
        <f>_xlfn.XLOOKUP(C3,Sheet2!A:A,Sheet2!C:C)</f>
        <v>BS</v>
      </c>
      <c r="F3" s="3"/>
      <c r="G3" s="4">
        <v>45658</v>
      </c>
      <c r="H3" s="6">
        <f t="shared" ref="H3:H66" si="0">YEAR(G3)</f>
        <v>2025</v>
      </c>
      <c r="I3" s="6">
        <f t="shared" ref="I3:I66" si="1">MONTH(G3)</f>
        <v>1</v>
      </c>
      <c r="J3" s="12">
        <f t="shared" ref="J3:J66" si="2">_xlfn.CONCAT(H3,"/",I3)*1</f>
        <v>45658</v>
      </c>
      <c r="K3" s="2">
        <v>1003</v>
      </c>
      <c r="L3" s="4">
        <v>46022</v>
      </c>
      <c r="M3" s="2">
        <v>500003</v>
      </c>
      <c r="O3" s="2" t="s">
        <v>32</v>
      </c>
      <c r="R3" s="2" t="s">
        <v>33</v>
      </c>
      <c r="T3" s="2" t="s">
        <v>34</v>
      </c>
      <c r="W3" s="2" t="s">
        <v>37</v>
      </c>
      <c r="X3" s="3" t="s">
        <v>38</v>
      </c>
      <c r="Y3" s="2" t="s">
        <v>34</v>
      </c>
      <c r="Z3" s="2" t="s">
        <v>39</v>
      </c>
      <c r="AA3" s="2" t="s">
        <v>40</v>
      </c>
      <c r="AC3" s="5"/>
      <c r="AD3" s="6">
        <v>65000</v>
      </c>
      <c r="AE3" s="5"/>
      <c r="AF3" s="6">
        <f t="shared" ref="AF3:AF66" si="3">AB3-AD3</f>
        <v>-65000</v>
      </c>
      <c r="AG3" s="5">
        <v>335000</v>
      </c>
      <c r="AH3" s="3" t="s">
        <v>41</v>
      </c>
      <c r="AI3" s="4"/>
    </row>
    <row r="4" spans="1:36" x14ac:dyDescent="0.45">
      <c r="A4" s="2" t="s">
        <v>29</v>
      </c>
      <c r="B4" s="2" t="s">
        <v>30</v>
      </c>
      <c r="C4" s="2" t="s">
        <v>31</v>
      </c>
      <c r="D4" s="2">
        <f>_xlfn.XLOOKUP(C4,Sheet2!A:A,Sheet2!B:B)</f>
        <v>1</v>
      </c>
      <c r="E4" s="2" t="str">
        <f>_xlfn.XLOOKUP(C4,Sheet2!A:A,Sheet2!C:C)</f>
        <v>BS</v>
      </c>
      <c r="F4" s="3"/>
      <c r="G4" s="4">
        <v>45669</v>
      </c>
      <c r="H4" s="6">
        <f t="shared" si="0"/>
        <v>2025</v>
      </c>
      <c r="I4" s="6">
        <f t="shared" si="1"/>
        <v>1</v>
      </c>
      <c r="J4" s="12">
        <f t="shared" si="2"/>
        <v>45658</v>
      </c>
      <c r="K4" s="2">
        <v>1008</v>
      </c>
      <c r="L4" s="4">
        <v>46022</v>
      </c>
      <c r="M4" s="2">
        <v>500008</v>
      </c>
      <c r="O4" s="2" t="s">
        <v>32</v>
      </c>
      <c r="R4" s="2" t="s">
        <v>33</v>
      </c>
      <c r="T4" s="2" t="s">
        <v>34</v>
      </c>
      <c r="W4" s="2" t="s">
        <v>42</v>
      </c>
      <c r="X4" s="3" t="s">
        <v>43</v>
      </c>
      <c r="Y4" s="2" t="s">
        <v>34</v>
      </c>
      <c r="Z4" s="2" t="s">
        <v>39</v>
      </c>
      <c r="AA4" s="2" t="s">
        <v>40</v>
      </c>
      <c r="AC4" s="5"/>
      <c r="AD4" s="6">
        <v>15000</v>
      </c>
      <c r="AE4" s="5"/>
      <c r="AF4" s="6">
        <f t="shared" si="3"/>
        <v>-15000</v>
      </c>
      <c r="AG4" s="5">
        <v>320000</v>
      </c>
      <c r="AH4" s="3" t="s">
        <v>44</v>
      </c>
      <c r="AI4" s="4"/>
    </row>
    <row r="5" spans="1:36" x14ac:dyDescent="0.45">
      <c r="A5" s="2" t="s">
        <v>29</v>
      </c>
      <c r="B5" s="2" t="s">
        <v>30</v>
      </c>
      <c r="C5" s="2" t="s">
        <v>31</v>
      </c>
      <c r="D5" s="2">
        <f>_xlfn.XLOOKUP(C5,Sheet2!A:A,Sheet2!B:B)</f>
        <v>1</v>
      </c>
      <c r="E5" s="2" t="str">
        <f>_xlfn.XLOOKUP(C5,Sheet2!A:A,Sheet2!C:C)</f>
        <v>BS</v>
      </c>
      <c r="F5" s="3"/>
      <c r="G5" s="4">
        <v>45672</v>
      </c>
      <c r="H5" s="6">
        <f t="shared" si="0"/>
        <v>2025</v>
      </c>
      <c r="I5" s="6">
        <f t="shared" si="1"/>
        <v>1</v>
      </c>
      <c r="J5" s="12">
        <f t="shared" si="2"/>
        <v>45658</v>
      </c>
      <c r="K5" s="2">
        <v>1007</v>
      </c>
      <c r="L5" s="4">
        <v>46022</v>
      </c>
      <c r="M5" s="2">
        <v>500007</v>
      </c>
      <c r="O5" s="2" t="s">
        <v>32</v>
      </c>
      <c r="R5" s="2" t="s">
        <v>33</v>
      </c>
      <c r="T5" s="2" t="s">
        <v>34</v>
      </c>
      <c r="W5" s="2" t="s">
        <v>45</v>
      </c>
      <c r="X5" s="3" t="s">
        <v>46</v>
      </c>
      <c r="Y5" s="2" t="s">
        <v>34</v>
      </c>
      <c r="Z5" s="2" t="s">
        <v>39</v>
      </c>
      <c r="AA5" s="2" t="s">
        <v>40</v>
      </c>
      <c r="AC5" s="5"/>
      <c r="AD5" s="6">
        <v>2800</v>
      </c>
      <c r="AE5" s="5"/>
      <c r="AF5" s="6">
        <f t="shared" si="3"/>
        <v>-2800</v>
      </c>
      <c r="AG5" s="5">
        <v>317200</v>
      </c>
      <c r="AH5" s="3" t="s">
        <v>47</v>
      </c>
      <c r="AI5" s="4"/>
    </row>
    <row r="6" spans="1:36" x14ac:dyDescent="0.45">
      <c r="A6" s="2" t="s">
        <v>29</v>
      </c>
      <c r="B6" s="2" t="s">
        <v>30</v>
      </c>
      <c r="C6" s="2" t="s">
        <v>31</v>
      </c>
      <c r="D6" s="2">
        <f>_xlfn.XLOOKUP(C6,Sheet2!A:A,Sheet2!B:B)</f>
        <v>1</v>
      </c>
      <c r="E6" s="2" t="str">
        <f>_xlfn.XLOOKUP(C6,Sheet2!A:A,Sheet2!C:C)</f>
        <v>BS</v>
      </c>
      <c r="F6" s="3"/>
      <c r="G6" s="4">
        <v>45688</v>
      </c>
      <c r="H6" s="6">
        <f t="shared" si="0"/>
        <v>2025</v>
      </c>
      <c r="I6" s="6">
        <f t="shared" si="1"/>
        <v>1</v>
      </c>
      <c r="J6" s="12">
        <f t="shared" si="2"/>
        <v>45658</v>
      </c>
      <c r="K6" s="2">
        <v>1006</v>
      </c>
      <c r="L6" s="4">
        <v>46022</v>
      </c>
      <c r="M6" s="2">
        <v>500006</v>
      </c>
      <c r="O6" s="2" t="s">
        <v>32</v>
      </c>
      <c r="R6" s="2" t="s">
        <v>33</v>
      </c>
      <c r="T6" s="2" t="s">
        <v>34</v>
      </c>
      <c r="W6" s="2" t="s">
        <v>48</v>
      </c>
      <c r="X6" s="3" t="s">
        <v>49</v>
      </c>
      <c r="Y6" s="2" t="s">
        <v>34</v>
      </c>
      <c r="Z6" s="2" t="s">
        <v>39</v>
      </c>
      <c r="AA6" s="2" t="s">
        <v>40</v>
      </c>
      <c r="AC6" s="5"/>
      <c r="AD6" s="6">
        <v>330</v>
      </c>
      <c r="AE6" s="5"/>
      <c r="AF6" s="6">
        <f t="shared" si="3"/>
        <v>-330</v>
      </c>
      <c r="AG6" s="5">
        <v>316870</v>
      </c>
      <c r="AH6" s="3" t="s">
        <v>50</v>
      </c>
      <c r="AI6" s="4"/>
    </row>
    <row r="7" spans="1:36" x14ac:dyDescent="0.45">
      <c r="A7" s="2" t="s">
        <v>29</v>
      </c>
      <c r="B7" s="2" t="s">
        <v>30</v>
      </c>
      <c r="C7" s="2" t="s">
        <v>31</v>
      </c>
      <c r="D7" s="2">
        <f>_xlfn.XLOOKUP(C7,Sheet2!A:A,Sheet2!B:B)</f>
        <v>1</v>
      </c>
      <c r="E7" s="2" t="str">
        <f>_xlfn.XLOOKUP(C7,Sheet2!A:A,Sheet2!C:C)</f>
        <v>BS</v>
      </c>
      <c r="F7" s="3"/>
      <c r="G7" s="4">
        <v>45689</v>
      </c>
      <c r="H7" s="6">
        <f t="shared" si="0"/>
        <v>2025</v>
      </c>
      <c r="I7" s="6">
        <f t="shared" si="1"/>
        <v>2</v>
      </c>
      <c r="J7" s="12">
        <f t="shared" si="2"/>
        <v>45689</v>
      </c>
      <c r="K7" s="2">
        <v>1011</v>
      </c>
      <c r="L7" s="4">
        <v>46022</v>
      </c>
      <c r="M7" s="2">
        <v>500011</v>
      </c>
      <c r="O7" s="2" t="s">
        <v>32</v>
      </c>
      <c r="R7" s="2" t="s">
        <v>33</v>
      </c>
      <c r="T7" s="2" t="s">
        <v>34</v>
      </c>
      <c r="W7" s="2" t="s">
        <v>37</v>
      </c>
      <c r="X7" s="3" t="s">
        <v>38</v>
      </c>
      <c r="Y7" s="2" t="s">
        <v>34</v>
      </c>
      <c r="Z7" s="2" t="s">
        <v>39</v>
      </c>
      <c r="AA7" s="2" t="s">
        <v>40</v>
      </c>
      <c r="AC7" s="5"/>
      <c r="AD7" s="6">
        <v>65000</v>
      </c>
      <c r="AE7" s="5"/>
      <c r="AF7" s="6">
        <f t="shared" si="3"/>
        <v>-65000</v>
      </c>
      <c r="AG7" s="5">
        <v>251870</v>
      </c>
      <c r="AH7" s="3" t="s">
        <v>51</v>
      </c>
      <c r="AI7" s="4"/>
    </row>
    <row r="8" spans="1:36" x14ac:dyDescent="0.45">
      <c r="A8" s="2" t="s">
        <v>29</v>
      </c>
      <c r="B8" s="2" t="s">
        <v>30</v>
      </c>
      <c r="C8" s="2" t="s">
        <v>31</v>
      </c>
      <c r="D8" s="2">
        <f>_xlfn.XLOOKUP(C8,Sheet2!A:A,Sheet2!B:B)</f>
        <v>1</v>
      </c>
      <c r="E8" s="2" t="str">
        <f>_xlfn.XLOOKUP(C8,Sheet2!A:A,Sheet2!C:C)</f>
        <v>BS</v>
      </c>
      <c r="F8" s="3"/>
      <c r="G8" s="4">
        <v>45698</v>
      </c>
      <c r="H8" s="6">
        <f t="shared" si="0"/>
        <v>2025</v>
      </c>
      <c r="I8" s="6">
        <f t="shared" si="1"/>
        <v>2</v>
      </c>
      <c r="J8" s="12">
        <f t="shared" si="2"/>
        <v>45689</v>
      </c>
      <c r="K8" s="2">
        <v>1010</v>
      </c>
      <c r="L8" s="4">
        <v>46022</v>
      </c>
      <c r="M8" s="2">
        <v>500010</v>
      </c>
      <c r="O8" s="2" t="s">
        <v>32</v>
      </c>
      <c r="R8" s="2" t="s">
        <v>33</v>
      </c>
      <c r="T8" s="2" t="s">
        <v>34</v>
      </c>
      <c r="W8" s="2" t="s">
        <v>52</v>
      </c>
      <c r="X8" s="3" t="s">
        <v>53</v>
      </c>
      <c r="Y8" s="2" t="s">
        <v>34</v>
      </c>
      <c r="AB8" s="6">
        <v>220000</v>
      </c>
      <c r="AC8" s="5"/>
      <c r="AE8" s="5"/>
      <c r="AF8" s="6">
        <f t="shared" si="3"/>
        <v>220000</v>
      </c>
      <c r="AG8" s="5">
        <v>471870</v>
      </c>
      <c r="AH8" s="3" t="s">
        <v>54</v>
      </c>
      <c r="AI8" s="4"/>
    </row>
    <row r="9" spans="1:36" x14ac:dyDescent="0.45">
      <c r="A9" s="2" t="s">
        <v>29</v>
      </c>
      <c r="B9" s="2" t="s">
        <v>30</v>
      </c>
      <c r="C9" s="2" t="s">
        <v>31</v>
      </c>
      <c r="D9" s="2">
        <f>_xlfn.XLOOKUP(C9,Sheet2!A:A,Sheet2!B:B)</f>
        <v>1</v>
      </c>
      <c r="E9" s="2" t="str">
        <f>_xlfn.XLOOKUP(C9,Sheet2!A:A,Sheet2!C:C)</f>
        <v>BS</v>
      </c>
      <c r="F9" s="3"/>
      <c r="G9" s="4">
        <v>45708</v>
      </c>
      <c r="H9" s="6">
        <f t="shared" si="0"/>
        <v>2025</v>
      </c>
      <c r="I9" s="6">
        <f t="shared" si="1"/>
        <v>2</v>
      </c>
      <c r="J9" s="12">
        <f t="shared" si="2"/>
        <v>45689</v>
      </c>
      <c r="K9" s="2">
        <v>1016</v>
      </c>
      <c r="L9" s="4">
        <v>46022</v>
      </c>
      <c r="M9" s="2">
        <v>500016</v>
      </c>
      <c r="O9" s="2" t="s">
        <v>32</v>
      </c>
      <c r="R9" s="2" t="s">
        <v>33</v>
      </c>
      <c r="T9" s="2" t="s">
        <v>34</v>
      </c>
      <c r="W9" s="2" t="s">
        <v>55</v>
      </c>
      <c r="X9" s="3" t="s">
        <v>56</v>
      </c>
      <c r="Y9" s="2" t="s">
        <v>34</v>
      </c>
      <c r="Z9" s="2" t="s">
        <v>39</v>
      </c>
      <c r="AA9" s="2" t="s">
        <v>40</v>
      </c>
      <c r="AC9" s="5"/>
      <c r="AD9" s="6">
        <v>4500</v>
      </c>
      <c r="AE9" s="5"/>
      <c r="AF9" s="6">
        <f t="shared" si="3"/>
        <v>-4500</v>
      </c>
      <c r="AG9" s="5">
        <v>467370</v>
      </c>
      <c r="AH9" s="3" t="s">
        <v>57</v>
      </c>
      <c r="AI9" s="4"/>
    </row>
    <row r="10" spans="1:36" x14ac:dyDescent="0.45">
      <c r="A10" s="2" t="s">
        <v>29</v>
      </c>
      <c r="B10" s="2" t="s">
        <v>30</v>
      </c>
      <c r="C10" s="2" t="s">
        <v>31</v>
      </c>
      <c r="D10" s="2">
        <f>_xlfn.XLOOKUP(C10,Sheet2!A:A,Sheet2!B:B)</f>
        <v>1</v>
      </c>
      <c r="E10" s="2" t="str">
        <f>_xlfn.XLOOKUP(C10,Sheet2!A:A,Sheet2!C:C)</f>
        <v>BS</v>
      </c>
      <c r="F10" s="3"/>
      <c r="G10" s="4">
        <v>45713</v>
      </c>
      <c r="H10" s="6">
        <f t="shared" si="0"/>
        <v>2025</v>
      </c>
      <c r="I10" s="6">
        <f t="shared" si="1"/>
        <v>2</v>
      </c>
      <c r="J10" s="12">
        <f t="shared" si="2"/>
        <v>45689</v>
      </c>
      <c r="K10" s="2">
        <v>1017</v>
      </c>
      <c r="L10" s="4">
        <v>46022</v>
      </c>
      <c r="M10" s="2">
        <v>500017</v>
      </c>
      <c r="O10" s="2" t="s">
        <v>32</v>
      </c>
      <c r="R10" s="2" t="s">
        <v>33</v>
      </c>
      <c r="T10" s="2" t="s">
        <v>34</v>
      </c>
      <c r="W10" s="2" t="s">
        <v>58</v>
      </c>
      <c r="X10" s="3" t="s">
        <v>59</v>
      </c>
      <c r="Y10" s="2" t="s">
        <v>34</v>
      </c>
      <c r="Z10" s="2" t="s">
        <v>39</v>
      </c>
      <c r="AA10" s="2" t="s">
        <v>40</v>
      </c>
      <c r="AC10" s="5"/>
      <c r="AD10" s="6">
        <v>35000</v>
      </c>
      <c r="AE10" s="5"/>
      <c r="AF10" s="6">
        <f t="shared" si="3"/>
        <v>-35000</v>
      </c>
      <c r="AG10" s="5">
        <v>432370</v>
      </c>
      <c r="AH10" s="3" t="s">
        <v>60</v>
      </c>
      <c r="AI10" s="4"/>
    </row>
    <row r="11" spans="1:36" x14ac:dyDescent="0.45">
      <c r="A11" s="2" t="s">
        <v>29</v>
      </c>
      <c r="B11" s="2" t="s">
        <v>30</v>
      </c>
      <c r="C11" s="2" t="s">
        <v>31</v>
      </c>
      <c r="D11" s="2">
        <f>_xlfn.XLOOKUP(C11,Sheet2!A:A,Sheet2!B:B)</f>
        <v>1</v>
      </c>
      <c r="E11" s="2" t="str">
        <f>_xlfn.XLOOKUP(C11,Sheet2!A:A,Sheet2!C:C)</f>
        <v>BS</v>
      </c>
      <c r="F11" s="3"/>
      <c r="G11" s="4">
        <v>45715</v>
      </c>
      <c r="H11" s="6">
        <f t="shared" si="0"/>
        <v>2025</v>
      </c>
      <c r="I11" s="6">
        <f t="shared" si="1"/>
        <v>2</v>
      </c>
      <c r="J11" s="12">
        <f t="shared" si="2"/>
        <v>45689</v>
      </c>
      <c r="K11" s="2">
        <v>1014</v>
      </c>
      <c r="L11" s="4">
        <v>46022</v>
      </c>
      <c r="M11" s="2">
        <v>500014</v>
      </c>
      <c r="O11" s="2" t="s">
        <v>32</v>
      </c>
      <c r="R11" s="2" t="s">
        <v>33</v>
      </c>
      <c r="T11" s="2" t="s">
        <v>34</v>
      </c>
      <c r="W11" s="2" t="s">
        <v>61</v>
      </c>
      <c r="X11" s="3"/>
      <c r="Y11" s="2" t="s">
        <v>34</v>
      </c>
      <c r="AC11" s="5"/>
      <c r="AD11" s="6">
        <v>15400</v>
      </c>
      <c r="AE11" s="5"/>
      <c r="AF11" s="6">
        <f t="shared" si="3"/>
        <v>-15400</v>
      </c>
      <c r="AG11" s="5">
        <v>416970</v>
      </c>
      <c r="AH11" s="3" t="s">
        <v>62</v>
      </c>
      <c r="AI11" s="4"/>
    </row>
    <row r="12" spans="1:36" x14ac:dyDescent="0.45">
      <c r="A12" s="2" t="s">
        <v>29</v>
      </c>
      <c r="B12" s="2" t="s">
        <v>30</v>
      </c>
      <c r="C12" s="2" t="s">
        <v>31</v>
      </c>
      <c r="D12" s="2">
        <f>_xlfn.XLOOKUP(C12,Sheet2!A:A,Sheet2!B:B)</f>
        <v>1</v>
      </c>
      <c r="E12" s="2" t="str">
        <f>_xlfn.XLOOKUP(C12,Sheet2!A:A,Sheet2!C:C)</f>
        <v>BS</v>
      </c>
      <c r="F12" s="3"/>
      <c r="G12" s="4">
        <v>45716</v>
      </c>
      <c r="H12" s="6">
        <f t="shared" si="0"/>
        <v>2025</v>
      </c>
      <c r="I12" s="6">
        <f t="shared" si="1"/>
        <v>2</v>
      </c>
      <c r="J12" s="12">
        <f t="shared" si="2"/>
        <v>45689</v>
      </c>
      <c r="K12" s="2">
        <v>1015</v>
      </c>
      <c r="L12" s="4">
        <v>46022</v>
      </c>
      <c r="M12" s="2">
        <v>500015</v>
      </c>
      <c r="O12" s="2" t="s">
        <v>32</v>
      </c>
      <c r="R12" s="2" t="s">
        <v>33</v>
      </c>
      <c r="T12" s="2" t="s">
        <v>34</v>
      </c>
      <c r="W12" s="2" t="s">
        <v>48</v>
      </c>
      <c r="X12" s="3" t="s">
        <v>49</v>
      </c>
      <c r="Y12" s="2" t="s">
        <v>34</v>
      </c>
      <c r="Z12" s="2" t="s">
        <v>39</v>
      </c>
      <c r="AA12" s="2" t="s">
        <v>40</v>
      </c>
      <c r="AC12" s="5"/>
      <c r="AD12" s="6">
        <v>330</v>
      </c>
      <c r="AE12" s="5"/>
      <c r="AF12" s="6">
        <f t="shared" si="3"/>
        <v>-330</v>
      </c>
      <c r="AG12" s="5">
        <v>416640</v>
      </c>
      <c r="AH12" s="3" t="s">
        <v>63</v>
      </c>
      <c r="AI12" s="4"/>
    </row>
    <row r="13" spans="1:36" x14ac:dyDescent="0.45">
      <c r="A13" s="2" t="s">
        <v>29</v>
      </c>
      <c r="B13" s="2" t="s">
        <v>30</v>
      </c>
      <c r="C13" s="2" t="s">
        <v>31</v>
      </c>
      <c r="D13" s="2">
        <f>_xlfn.XLOOKUP(C13,Sheet2!A:A,Sheet2!B:B)</f>
        <v>1</v>
      </c>
      <c r="E13" s="2" t="str">
        <f>_xlfn.XLOOKUP(C13,Sheet2!A:A,Sheet2!C:C)</f>
        <v>BS</v>
      </c>
      <c r="F13" s="3"/>
      <c r="G13" s="4">
        <v>45717</v>
      </c>
      <c r="H13" s="6">
        <f t="shared" si="0"/>
        <v>2025</v>
      </c>
      <c r="I13" s="6">
        <f t="shared" si="1"/>
        <v>3</v>
      </c>
      <c r="J13" s="12">
        <f t="shared" si="2"/>
        <v>45717</v>
      </c>
      <c r="K13" s="2">
        <v>1020</v>
      </c>
      <c r="L13" s="4">
        <v>46022</v>
      </c>
      <c r="M13" s="2">
        <v>500020</v>
      </c>
      <c r="O13" s="2" t="s">
        <v>32</v>
      </c>
      <c r="R13" s="2" t="s">
        <v>33</v>
      </c>
      <c r="T13" s="2" t="s">
        <v>34</v>
      </c>
      <c r="W13" s="2" t="s">
        <v>37</v>
      </c>
      <c r="X13" s="3" t="s">
        <v>38</v>
      </c>
      <c r="Y13" s="2" t="s">
        <v>34</v>
      </c>
      <c r="Z13" s="2" t="s">
        <v>39</v>
      </c>
      <c r="AA13" s="2" t="s">
        <v>40</v>
      </c>
      <c r="AC13" s="5"/>
      <c r="AD13" s="6">
        <v>65000</v>
      </c>
      <c r="AE13" s="5"/>
      <c r="AF13" s="6">
        <f t="shared" si="3"/>
        <v>-65000</v>
      </c>
      <c r="AG13" s="5">
        <v>351640</v>
      </c>
      <c r="AH13" s="3" t="s">
        <v>64</v>
      </c>
      <c r="AI13" s="4"/>
    </row>
    <row r="14" spans="1:36" x14ac:dyDescent="0.45">
      <c r="A14" s="2" t="s">
        <v>29</v>
      </c>
      <c r="B14" s="2" t="s">
        <v>30</v>
      </c>
      <c r="C14" s="2" t="s">
        <v>31</v>
      </c>
      <c r="D14" s="2">
        <f>_xlfn.XLOOKUP(C14,Sheet2!A:A,Sheet2!B:B)</f>
        <v>1</v>
      </c>
      <c r="E14" s="2" t="str">
        <f>_xlfn.XLOOKUP(C14,Sheet2!A:A,Sheet2!C:C)</f>
        <v>BS</v>
      </c>
      <c r="F14" s="3"/>
      <c r="G14" s="4">
        <v>45726</v>
      </c>
      <c r="H14" s="6">
        <f t="shared" si="0"/>
        <v>2025</v>
      </c>
      <c r="I14" s="6">
        <f t="shared" si="1"/>
        <v>3</v>
      </c>
      <c r="J14" s="12">
        <f t="shared" si="2"/>
        <v>45717</v>
      </c>
      <c r="K14" s="2">
        <v>1019</v>
      </c>
      <c r="L14" s="4">
        <v>46022</v>
      </c>
      <c r="M14" s="2">
        <v>500019</v>
      </c>
      <c r="O14" s="2" t="s">
        <v>32</v>
      </c>
      <c r="R14" s="2" t="s">
        <v>33</v>
      </c>
      <c r="T14" s="2" t="s">
        <v>34</v>
      </c>
      <c r="W14" s="2" t="s">
        <v>52</v>
      </c>
      <c r="X14" s="3" t="s">
        <v>65</v>
      </c>
      <c r="Y14" s="2" t="s">
        <v>34</v>
      </c>
      <c r="AB14" s="6">
        <v>180000</v>
      </c>
      <c r="AC14" s="5"/>
      <c r="AE14" s="5"/>
      <c r="AF14" s="6">
        <f t="shared" si="3"/>
        <v>180000</v>
      </c>
      <c r="AG14" s="5">
        <v>531640</v>
      </c>
      <c r="AH14" s="3" t="s">
        <v>66</v>
      </c>
      <c r="AI14" s="4"/>
    </row>
    <row r="15" spans="1:36" x14ac:dyDescent="0.45">
      <c r="A15" s="2" t="s">
        <v>29</v>
      </c>
      <c r="B15" s="2" t="s">
        <v>30</v>
      </c>
      <c r="C15" s="2" t="s">
        <v>31</v>
      </c>
      <c r="D15" s="2">
        <f>_xlfn.XLOOKUP(C15,Sheet2!A:A,Sheet2!B:B)</f>
        <v>1</v>
      </c>
      <c r="E15" s="2" t="str">
        <f>_xlfn.XLOOKUP(C15,Sheet2!A:A,Sheet2!C:C)</f>
        <v>BS</v>
      </c>
      <c r="F15" s="3"/>
      <c r="G15" s="4">
        <v>45734</v>
      </c>
      <c r="H15" s="6">
        <f t="shared" si="0"/>
        <v>2025</v>
      </c>
      <c r="I15" s="6">
        <f t="shared" si="1"/>
        <v>3</v>
      </c>
      <c r="J15" s="12">
        <f t="shared" si="2"/>
        <v>45717</v>
      </c>
      <c r="K15" s="2">
        <v>1025</v>
      </c>
      <c r="L15" s="4">
        <v>46022</v>
      </c>
      <c r="M15" s="2">
        <v>500025</v>
      </c>
      <c r="O15" s="2" t="s">
        <v>32</v>
      </c>
      <c r="R15" s="2" t="s">
        <v>33</v>
      </c>
      <c r="T15" s="2" t="s">
        <v>34</v>
      </c>
      <c r="W15" s="2" t="s">
        <v>67</v>
      </c>
      <c r="X15" s="3" t="s">
        <v>68</v>
      </c>
      <c r="Y15" s="2" t="s">
        <v>34</v>
      </c>
      <c r="Z15" s="2" t="s">
        <v>39</v>
      </c>
      <c r="AA15" s="2" t="s">
        <v>40</v>
      </c>
      <c r="AC15" s="5"/>
      <c r="AD15" s="6">
        <v>3600</v>
      </c>
      <c r="AE15" s="5"/>
      <c r="AF15" s="6">
        <f t="shared" si="3"/>
        <v>-3600</v>
      </c>
      <c r="AG15" s="5">
        <v>528040</v>
      </c>
      <c r="AH15" s="3" t="s">
        <v>69</v>
      </c>
      <c r="AI15" s="4"/>
    </row>
    <row r="16" spans="1:36" x14ac:dyDescent="0.45">
      <c r="A16" s="2" t="s">
        <v>29</v>
      </c>
      <c r="B16" s="2" t="s">
        <v>30</v>
      </c>
      <c r="C16" s="2" t="s">
        <v>31</v>
      </c>
      <c r="D16" s="2">
        <f>_xlfn.XLOOKUP(C16,Sheet2!A:A,Sheet2!B:B)</f>
        <v>1</v>
      </c>
      <c r="E16" s="2" t="str">
        <f>_xlfn.XLOOKUP(C16,Sheet2!A:A,Sheet2!C:C)</f>
        <v>BS</v>
      </c>
      <c r="F16" s="3"/>
      <c r="G16" s="4">
        <v>45743</v>
      </c>
      <c r="H16" s="6">
        <f t="shared" si="0"/>
        <v>2025</v>
      </c>
      <c r="I16" s="6">
        <f t="shared" si="1"/>
        <v>3</v>
      </c>
      <c r="J16" s="12">
        <f t="shared" si="2"/>
        <v>45717</v>
      </c>
      <c r="K16" s="2">
        <v>1023</v>
      </c>
      <c r="L16" s="4">
        <v>46022</v>
      </c>
      <c r="M16" s="2">
        <v>500023</v>
      </c>
      <c r="O16" s="2" t="s">
        <v>32</v>
      </c>
      <c r="R16" s="2" t="s">
        <v>33</v>
      </c>
      <c r="T16" s="2" t="s">
        <v>34</v>
      </c>
      <c r="W16" s="2" t="s">
        <v>61</v>
      </c>
      <c r="X16" s="3"/>
      <c r="Y16" s="2" t="s">
        <v>34</v>
      </c>
      <c r="AC16" s="5"/>
      <c r="AD16" s="6">
        <v>15400</v>
      </c>
      <c r="AE16" s="5"/>
      <c r="AF16" s="6">
        <f t="shared" si="3"/>
        <v>-15400</v>
      </c>
      <c r="AG16" s="5">
        <v>512640</v>
      </c>
      <c r="AH16" s="3" t="s">
        <v>70</v>
      </c>
      <c r="AI16" s="4"/>
    </row>
    <row r="17" spans="1:35" x14ac:dyDescent="0.45">
      <c r="A17" s="2" t="s">
        <v>29</v>
      </c>
      <c r="B17" s="2" t="s">
        <v>30</v>
      </c>
      <c r="C17" s="2" t="s">
        <v>31</v>
      </c>
      <c r="D17" s="2">
        <f>_xlfn.XLOOKUP(C17,Sheet2!A:A,Sheet2!B:B)</f>
        <v>1</v>
      </c>
      <c r="E17" s="2" t="str">
        <f>_xlfn.XLOOKUP(C17,Sheet2!A:A,Sheet2!C:C)</f>
        <v>BS</v>
      </c>
      <c r="F17" s="3"/>
      <c r="G17" s="4">
        <v>45746</v>
      </c>
      <c r="H17" s="6">
        <f t="shared" si="0"/>
        <v>2025</v>
      </c>
      <c r="I17" s="6">
        <f t="shared" si="1"/>
        <v>3</v>
      </c>
      <c r="J17" s="12">
        <f t="shared" si="2"/>
        <v>45717</v>
      </c>
      <c r="K17" s="2">
        <v>1026</v>
      </c>
      <c r="L17" s="4">
        <v>46022</v>
      </c>
      <c r="M17" s="2">
        <v>500026</v>
      </c>
      <c r="O17" s="2" t="s">
        <v>32</v>
      </c>
      <c r="R17" s="2" t="s">
        <v>33</v>
      </c>
      <c r="T17" s="2" t="s">
        <v>34</v>
      </c>
      <c r="W17" s="2" t="s">
        <v>71</v>
      </c>
      <c r="X17" s="3" t="s">
        <v>72</v>
      </c>
      <c r="Y17" s="2" t="s">
        <v>34</v>
      </c>
      <c r="AC17" s="5"/>
      <c r="AD17" s="6">
        <v>30000</v>
      </c>
      <c r="AE17" s="5"/>
      <c r="AF17" s="6">
        <f t="shared" si="3"/>
        <v>-30000</v>
      </c>
      <c r="AG17" s="5">
        <v>482640</v>
      </c>
      <c r="AH17" s="3" t="s">
        <v>73</v>
      </c>
      <c r="AI17" s="4"/>
    </row>
    <row r="18" spans="1:35" x14ac:dyDescent="0.45">
      <c r="A18" s="2" t="s">
        <v>29</v>
      </c>
      <c r="B18" s="2" t="s">
        <v>30</v>
      </c>
      <c r="C18" s="2" t="s">
        <v>31</v>
      </c>
      <c r="D18" s="2">
        <f>_xlfn.XLOOKUP(C18,Sheet2!A:A,Sheet2!B:B)</f>
        <v>1</v>
      </c>
      <c r="E18" s="2" t="str">
        <f>_xlfn.XLOOKUP(C18,Sheet2!A:A,Sheet2!C:C)</f>
        <v>BS</v>
      </c>
      <c r="F18" s="3"/>
      <c r="G18" s="4">
        <v>45747</v>
      </c>
      <c r="H18" s="6">
        <f t="shared" si="0"/>
        <v>2025</v>
      </c>
      <c r="I18" s="6">
        <f t="shared" si="1"/>
        <v>3</v>
      </c>
      <c r="J18" s="12">
        <f t="shared" si="2"/>
        <v>45717</v>
      </c>
      <c r="K18" s="2">
        <v>1024</v>
      </c>
      <c r="L18" s="4">
        <v>46022</v>
      </c>
      <c r="M18" s="2">
        <v>500024</v>
      </c>
      <c r="O18" s="2" t="s">
        <v>32</v>
      </c>
      <c r="R18" s="2" t="s">
        <v>33</v>
      </c>
      <c r="T18" s="2" t="s">
        <v>34</v>
      </c>
      <c r="W18" s="2" t="s">
        <v>48</v>
      </c>
      <c r="X18" s="3" t="s">
        <v>49</v>
      </c>
      <c r="Y18" s="2" t="s">
        <v>34</v>
      </c>
      <c r="Z18" s="2" t="s">
        <v>39</v>
      </c>
      <c r="AA18" s="2" t="s">
        <v>40</v>
      </c>
      <c r="AC18" s="5"/>
      <c r="AD18" s="6">
        <v>330</v>
      </c>
      <c r="AE18" s="5"/>
      <c r="AF18" s="6">
        <f t="shared" si="3"/>
        <v>-330</v>
      </c>
      <c r="AG18" s="5">
        <v>482310</v>
      </c>
      <c r="AH18" s="3" t="s">
        <v>74</v>
      </c>
      <c r="AI18" s="4"/>
    </row>
    <row r="19" spans="1:35" x14ac:dyDescent="0.45">
      <c r="A19" s="2" t="s">
        <v>29</v>
      </c>
      <c r="B19" s="2" t="s">
        <v>30</v>
      </c>
      <c r="C19" s="2" t="s">
        <v>31</v>
      </c>
      <c r="D19" s="2">
        <f>_xlfn.XLOOKUP(C19,Sheet2!A:A,Sheet2!B:B)</f>
        <v>1</v>
      </c>
      <c r="E19" s="2" t="str">
        <f>_xlfn.XLOOKUP(C19,Sheet2!A:A,Sheet2!C:C)</f>
        <v>BS</v>
      </c>
      <c r="F19" s="3"/>
      <c r="G19" s="4">
        <v>45748</v>
      </c>
      <c r="H19" s="6">
        <f t="shared" si="0"/>
        <v>2025</v>
      </c>
      <c r="I19" s="6">
        <f t="shared" si="1"/>
        <v>4</v>
      </c>
      <c r="J19" s="12">
        <f t="shared" si="2"/>
        <v>45748</v>
      </c>
      <c r="K19" s="2">
        <v>1029</v>
      </c>
      <c r="L19" s="4">
        <v>46022</v>
      </c>
      <c r="M19" s="2">
        <v>500029</v>
      </c>
      <c r="O19" s="2" t="s">
        <v>32</v>
      </c>
      <c r="R19" s="2" t="s">
        <v>33</v>
      </c>
      <c r="T19" s="2" t="s">
        <v>34</v>
      </c>
      <c r="W19" s="2" t="s">
        <v>37</v>
      </c>
      <c r="X19" s="3" t="s">
        <v>38</v>
      </c>
      <c r="Y19" s="2" t="s">
        <v>34</v>
      </c>
      <c r="Z19" s="2" t="s">
        <v>39</v>
      </c>
      <c r="AA19" s="2" t="s">
        <v>40</v>
      </c>
      <c r="AC19" s="5"/>
      <c r="AD19" s="6">
        <v>65000</v>
      </c>
      <c r="AE19" s="5"/>
      <c r="AF19" s="6">
        <f t="shared" si="3"/>
        <v>-65000</v>
      </c>
      <c r="AG19" s="5">
        <v>417310</v>
      </c>
      <c r="AH19" s="3" t="s">
        <v>75</v>
      </c>
      <c r="AI19" s="4"/>
    </row>
    <row r="20" spans="1:35" x14ac:dyDescent="0.45">
      <c r="A20" s="2" t="s">
        <v>29</v>
      </c>
      <c r="B20" s="2" t="s">
        <v>30</v>
      </c>
      <c r="C20" s="2" t="s">
        <v>31</v>
      </c>
      <c r="D20" s="2">
        <f>_xlfn.XLOOKUP(C20,Sheet2!A:A,Sheet2!B:B)</f>
        <v>1</v>
      </c>
      <c r="E20" s="2" t="str">
        <f>_xlfn.XLOOKUP(C20,Sheet2!A:A,Sheet2!C:C)</f>
        <v>BS</v>
      </c>
      <c r="F20" s="3"/>
      <c r="G20" s="4">
        <v>45757</v>
      </c>
      <c r="H20" s="6">
        <f t="shared" si="0"/>
        <v>2025</v>
      </c>
      <c r="I20" s="6">
        <f t="shared" si="1"/>
        <v>4</v>
      </c>
      <c r="J20" s="12">
        <f t="shared" si="2"/>
        <v>45748</v>
      </c>
      <c r="K20" s="2">
        <v>1028</v>
      </c>
      <c r="L20" s="4">
        <v>46022</v>
      </c>
      <c r="M20" s="2">
        <v>500028</v>
      </c>
      <c r="O20" s="2" t="s">
        <v>32</v>
      </c>
      <c r="R20" s="2" t="s">
        <v>33</v>
      </c>
      <c r="T20" s="2" t="s">
        <v>34</v>
      </c>
      <c r="W20" s="2" t="s">
        <v>52</v>
      </c>
      <c r="X20" s="3" t="s">
        <v>76</v>
      </c>
      <c r="Y20" s="2" t="s">
        <v>34</v>
      </c>
      <c r="AB20" s="6">
        <v>260000</v>
      </c>
      <c r="AC20" s="5"/>
      <c r="AE20" s="5"/>
      <c r="AF20" s="6">
        <f t="shared" si="3"/>
        <v>260000</v>
      </c>
      <c r="AG20" s="5">
        <v>677310</v>
      </c>
      <c r="AH20" s="3" t="s">
        <v>77</v>
      </c>
      <c r="AI20" s="4"/>
    </row>
    <row r="21" spans="1:35" x14ac:dyDescent="0.45">
      <c r="A21" s="2" t="s">
        <v>29</v>
      </c>
      <c r="B21" s="2" t="s">
        <v>30</v>
      </c>
      <c r="C21" s="2" t="s">
        <v>31</v>
      </c>
      <c r="D21" s="2">
        <f>_xlfn.XLOOKUP(C21,Sheet2!A:A,Sheet2!B:B)</f>
        <v>1</v>
      </c>
      <c r="E21" s="2" t="str">
        <f>_xlfn.XLOOKUP(C21,Sheet2!A:A,Sheet2!C:C)</f>
        <v>BS</v>
      </c>
      <c r="F21" s="3"/>
      <c r="G21" s="4">
        <v>45759</v>
      </c>
      <c r="H21" s="6">
        <f t="shared" si="0"/>
        <v>2025</v>
      </c>
      <c r="I21" s="6">
        <f t="shared" si="1"/>
        <v>4</v>
      </c>
      <c r="J21" s="12">
        <f t="shared" si="2"/>
        <v>45748</v>
      </c>
      <c r="K21" s="2">
        <v>1035</v>
      </c>
      <c r="L21" s="4">
        <v>46022</v>
      </c>
      <c r="M21" s="2">
        <v>500035</v>
      </c>
      <c r="O21" s="2" t="s">
        <v>32</v>
      </c>
      <c r="R21" s="2" t="s">
        <v>33</v>
      </c>
      <c r="T21" s="2" t="s">
        <v>34</v>
      </c>
      <c r="W21" s="2" t="s">
        <v>42</v>
      </c>
      <c r="X21" s="3" t="s">
        <v>43</v>
      </c>
      <c r="Y21" s="2" t="s">
        <v>34</v>
      </c>
      <c r="Z21" s="2" t="s">
        <v>39</v>
      </c>
      <c r="AA21" s="2" t="s">
        <v>40</v>
      </c>
      <c r="AC21" s="5"/>
      <c r="AD21" s="6">
        <v>20000</v>
      </c>
      <c r="AE21" s="5"/>
      <c r="AF21" s="6">
        <f t="shared" si="3"/>
        <v>-20000</v>
      </c>
      <c r="AG21" s="5">
        <v>657310</v>
      </c>
      <c r="AH21" s="3" t="s">
        <v>78</v>
      </c>
      <c r="AI21" s="4"/>
    </row>
    <row r="22" spans="1:35" x14ac:dyDescent="0.45">
      <c r="A22" s="2" t="s">
        <v>29</v>
      </c>
      <c r="B22" s="2" t="s">
        <v>30</v>
      </c>
      <c r="C22" s="2" t="s">
        <v>31</v>
      </c>
      <c r="D22" s="2">
        <f>_xlfn.XLOOKUP(C22,Sheet2!A:A,Sheet2!B:B)</f>
        <v>1</v>
      </c>
      <c r="E22" s="2" t="str">
        <f>_xlfn.XLOOKUP(C22,Sheet2!A:A,Sheet2!C:C)</f>
        <v>BS</v>
      </c>
      <c r="F22" s="3"/>
      <c r="G22" s="4">
        <v>45767</v>
      </c>
      <c r="H22" s="6">
        <f t="shared" si="0"/>
        <v>2025</v>
      </c>
      <c r="I22" s="6">
        <f t="shared" si="1"/>
        <v>4</v>
      </c>
      <c r="J22" s="12">
        <f t="shared" si="2"/>
        <v>45748</v>
      </c>
      <c r="K22" s="2">
        <v>1034</v>
      </c>
      <c r="L22" s="4">
        <v>46022</v>
      </c>
      <c r="M22" s="2">
        <v>500034</v>
      </c>
      <c r="O22" s="2" t="s">
        <v>32</v>
      </c>
      <c r="R22" s="2" t="s">
        <v>33</v>
      </c>
      <c r="T22" s="2" t="s">
        <v>34</v>
      </c>
      <c r="W22" s="2" t="s">
        <v>55</v>
      </c>
      <c r="X22" s="3" t="s">
        <v>56</v>
      </c>
      <c r="Y22" s="2" t="s">
        <v>34</v>
      </c>
      <c r="Z22" s="2" t="s">
        <v>39</v>
      </c>
      <c r="AA22" s="2" t="s">
        <v>40</v>
      </c>
      <c r="AC22" s="5"/>
      <c r="AD22" s="6">
        <v>6200</v>
      </c>
      <c r="AE22" s="5"/>
      <c r="AF22" s="6">
        <f t="shared" si="3"/>
        <v>-6200</v>
      </c>
      <c r="AG22" s="5">
        <v>651110</v>
      </c>
      <c r="AH22" s="3" t="s">
        <v>79</v>
      </c>
      <c r="AI22" s="4"/>
    </row>
    <row r="23" spans="1:35" x14ac:dyDescent="0.45">
      <c r="A23" s="2" t="s">
        <v>29</v>
      </c>
      <c r="B23" s="2" t="s">
        <v>30</v>
      </c>
      <c r="C23" s="2" t="s">
        <v>31</v>
      </c>
      <c r="D23" s="2">
        <f>_xlfn.XLOOKUP(C23,Sheet2!A:A,Sheet2!B:B)</f>
        <v>1</v>
      </c>
      <c r="E23" s="2" t="str">
        <f>_xlfn.XLOOKUP(C23,Sheet2!A:A,Sheet2!C:C)</f>
        <v>BS</v>
      </c>
      <c r="F23" s="3"/>
      <c r="G23" s="4">
        <v>45769</v>
      </c>
      <c r="H23" s="6">
        <f t="shared" si="0"/>
        <v>2025</v>
      </c>
      <c r="I23" s="6">
        <f t="shared" si="1"/>
        <v>4</v>
      </c>
      <c r="J23" s="12">
        <f t="shared" si="2"/>
        <v>45748</v>
      </c>
      <c r="K23" s="2">
        <v>1036</v>
      </c>
      <c r="L23" s="4">
        <v>46022</v>
      </c>
      <c r="M23" s="2">
        <v>500036</v>
      </c>
      <c r="O23" s="2" t="s">
        <v>32</v>
      </c>
      <c r="R23" s="2" t="s">
        <v>33</v>
      </c>
      <c r="T23" s="2" t="s">
        <v>34</v>
      </c>
      <c r="W23" s="2" t="s">
        <v>80</v>
      </c>
      <c r="X23" s="3" t="s">
        <v>81</v>
      </c>
      <c r="Y23" s="2" t="s">
        <v>34</v>
      </c>
      <c r="Z23" s="2" t="s">
        <v>39</v>
      </c>
      <c r="AA23" s="2" t="s">
        <v>40</v>
      </c>
      <c r="AC23" s="5"/>
      <c r="AD23" s="6">
        <v>2200</v>
      </c>
      <c r="AE23" s="5"/>
      <c r="AF23" s="6">
        <f t="shared" si="3"/>
        <v>-2200</v>
      </c>
      <c r="AG23" s="5">
        <v>648910</v>
      </c>
      <c r="AH23" s="3" t="s">
        <v>82</v>
      </c>
      <c r="AI23" s="4"/>
    </row>
    <row r="24" spans="1:35" x14ac:dyDescent="0.45">
      <c r="A24" s="2" t="s">
        <v>29</v>
      </c>
      <c r="B24" s="2" t="s">
        <v>30</v>
      </c>
      <c r="C24" s="2" t="s">
        <v>31</v>
      </c>
      <c r="D24" s="2">
        <f>_xlfn.XLOOKUP(C24,Sheet2!A:A,Sheet2!B:B)</f>
        <v>1</v>
      </c>
      <c r="E24" s="2" t="str">
        <f>_xlfn.XLOOKUP(C24,Sheet2!A:A,Sheet2!C:C)</f>
        <v>BS</v>
      </c>
      <c r="F24" s="3"/>
      <c r="G24" s="4">
        <v>45774</v>
      </c>
      <c r="H24" s="6">
        <f t="shared" si="0"/>
        <v>2025</v>
      </c>
      <c r="I24" s="6">
        <f t="shared" si="1"/>
        <v>4</v>
      </c>
      <c r="J24" s="12">
        <f t="shared" si="2"/>
        <v>45748</v>
      </c>
      <c r="K24" s="2">
        <v>1032</v>
      </c>
      <c r="L24" s="4">
        <v>46022</v>
      </c>
      <c r="M24" s="2">
        <v>500032</v>
      </c>
      <c r="O24" s="2" t="s">
        <v>32</v>
      </c>
      <c r="R24" s="2" t="s">
        <v>33</v>
      </c>
      <c r="T24" s="2" t="s">
        <v>34</v>
      </c>
      <c r="W24" s="2" t="s">
        <v>61</v>
      </c>
      <c r="X24" s="3"/>
      <c r="Y24" s="2" t="s">
        <v>34</v>
      </c>
      <c r="AC24" s="5"/>
      <c r="AD24" s="6">
        <v>15400</v>
      </c>
      <c r="AE24" s="5"/>
      <c r="AF24" s="6">
        <f t="shared" si="3"/>
        <v>-15400</v>
      </c>
      <c r="AG24" s="5">
        <v>633510</v>
      </c>
      <c r="AH24" s="3" t="s">
        <v>83</v>
      </c>
      <c r="AI24" s="4"/>
    </row>
    <row r="25" spans="1:35" x14ac:dyDescent="0.45">
      <c r="A25" s="2" t="s">
        <v>29</v>
      </c>
      <c r="B25" s="2" t="s">
        <v>30</v>
      </c>
      <c r="C25" s="2" t="s">
        <v>31</v>
      </c>
      <c r="D25" s="2">
        <f>_xlfn.XLOOKUP(C25,Sheet2!A:A,Sheet2!B:B)</f>
        <v>1</v>
      </c>
      <c r="E25" s="2" t="str">
        <f>_xlfn.XLOOKUP(C25,Sheet2!A:A,Sheet2!C:C)</f>
        <v>BS</v>
      </c>
      <c r="F25" s="3"/>
      <c r="G25" s="4">
        <v>45777</v>
      </c>
      <c r="H25" s="6">
        <f t="shared" si="0"/>
        <v>2025</v>
      </c>
      <c r="I25" s="6">
        <f t="shared" si="1"/>
        <v>4</v>
      </c>
      <c r="J25" s="12">
        <f t="shared" si="2"/>
        <v>45748</v>
      </c>
      <c r="K25" s="2">
        <v>1033</v>
      </c>
      <c r="L25" s="4">
        <v>46022</v>
      </c>
      <c r="M25" s="2">
        <v>500033</v>
      </c>
      <c r="O25" s="2" t="s">
        <v>32</v>
      </c>
      <c r="R25" s="2" t="s">
        <v>33</v>
      </c>
      <c r="T25" s="2" t="s">
        <v>34</v>
      </c>
      <c r="W25" s="2" t="s">
        <v>48</v>
      </c>
      <c r="X25" s="3" t="s">
        <v>49</v>
      </c>
      <c r="Y25" s="2" t="s">
        <v>34</v>
      </c>
      <c r="Z25" s="2" t="s">
        <v>39</v>
      </c>
      <c r="AA25" s="2" t="s">
        <v>40</v>
      </c>
      <c r="AC25" s="5"/>
      <c r="AD25" s="6">
        <v>330</v>
      </c>
      <c r="AE25" s="5"/>
      <c r="AF25" s="6">
        <f t="shared" si="3"/>
        <v>-330</v>
      </c>
      <c r="AG25" s="5">
        <v>633180</v>
      </c>
      <c r="AH25" s="3" t="s">
        <v>84</v>
      </c>
      <c r="AI25" s="4"/>
    </row>
    <row r="26" spans="1:35" x14ac:dyDescent="0.45">
      <c r="A26" s="2" t="s">
        <v>29</v>
      </c>
      <c r="B26" s="2" t="s">
        <v>30</v>
      </c>
      <c r="C26" s="2" t="s">
        <v>31</v>
      </c>
      <c r="D26" s="2">
        <f>_xlfn.XLOOKUP(C26,Sheet2!A:A,Sheet2!B:B)</f>
        <v>1</v>
      </c>
      <c r="E26" s="2" t="str">
        <f>_xlfn.XLOOKUP(C26,Sheet2!A:A,Sheet2!C:C)</f>
        <v>BS</v>
      </c>
      <c r="F26" s="3"/>
      <c r="G26" s="4">
        <v>45778</v>
      </c>
      <c r="H26" s="6">
        <f t="shared" si="0"/>
        <v>2025</v>
      </c>
      <c r="I26" s="6">
        <f t="shared" si="1"/>
        <v>5</v>
      </c>
      <c r="J26" s="12">
        <f t="shared" si="2"/>
        <v>45778</v>
      </c>
      <c r="K26" s="2">
        <v>1039</v>
      </c>
      <c r="L26" s="4">
        <v>46022</v>
      </c>
      <c r="M26" s="2">
        <v>500039</v>
      </c>
      <c r="O26" s="2" t="s">
        <v>32</v>
      </c>
      <c r="R26" s="2" t="s">
        <v>33</v>
      </c>
      <c r="T26" s="2" t="s">
        <v>34</v>
      </c>
      <c r="W26" s="2" t="s">
        <v>37</v>
      </c>
      <c r="X26" s="3" t="s">
        <v>38</v>
      </c>
      <c r="Y26" s="2" t="s">
        <v>34</v>
      </c>
      <c r="Z26" s="2" t="s">
        <v>39</v>
      </c>
      <c r="AA26" s="2" t="s">
        <v>40</v>
      </c>
      <c r="AC26" s="5"/>
      <c r="AD26" s="6">
        <v>65000</v>
      </c>
      <c r="AE26" s="5"/>
      <c r="AF26" s="6">
        <f t="shared" si="3"/>
        <v>-65000</v>
      </c>
      <c r="AG26" s="5">
        <v>568180</v>
      </c>
      <c r="AH26" s="3" t="s">
        <v>85</v>
      </c>
      <c r="AI26" s="4"/>
    </row>
    <row r="27" spans="1:35" x14ac:dyDescent="0.45">
      <c r="A27" s="2" t="s">
        <v>29</v>
      </c>
      <c r="B27" s="2" t="s">
        <v>30</v>
      </c>
      <c r="C27" s="2" t="s">
        <v>31</v>
      </c>
      <c r="D27" s="2">
        <f>_xlfn.XLOOKUP(C27,Sheet2!A:A,Sheet2!B:B)</f>
        <v>1</v>
      </c>
      <c r="E27" s="2" t="str">
        <f>_xlfn.XLOOKUP(C27,Sheet2!A:A,Sheet2!C:C)</f>
        <v>BS</v>
      </c>
      <c r="F27" s="3"/>
      <c r="G27" s="4">
        <v>45787</v>
      </c>
      <c r="H27" s="6">
        <f t="shared" si="0"/>
        <v>2025</v>
      </c>
      <c r="I27" s="6">
        <f t="shared" si="1"/>
        <v>5</v>
      </c>
      <c r="J27" s="12">
        <f t="shared" si="2"/>
        <v>45778</v>
      </c>
      <c r="K27" s="2">
        <v>1038</v>
      </c>
      <c r="L27" s="4">
        <v>46022</v>
      </c>
      <c r="M27" s="2">
        <v>500038</v>
      </c>
      <c r="O27" s="2" t="s">
        <v>32</v>
      </c>
      <c r="R27" s="2" t="s">
        <v>33</v>
      </c>
      <c r="T27" s="2" t="s">
        <v>34</v>
      </c>
      <c r="W27" s="2" t="s">
        <v>52</v>
      </c>
      <c r="X27" s="3" t="s">
        <v>53</v>
      </c>
      <c r="Y27" s="2" t="s">
        <v>34</v>
      </c>
      <c r="AB27" s="6">
        <v>240000</v>
      </c>
      <c r="AC27" s="5"/>
      <c r="AE27" s="5"/>
      <c r="AF27" s="6">
        <f t="shared" si="3"/>
        <v>240000</v>
      </c>
      <c r="AG27" s="5">
        <v>808180</v>
      </c>
      <c r="AH27" s="3" t="s">
        <v>86</v>
      </c>
      <c r="AI27" s="4"/>
    </row>
    <row r="28" spans="1:35" x14ac:dyDescent="0.45">
      <c r="A28" s="2" t="s">
        <v>29</v>
      </c>
      <c r="B28" s="2" t="s">
        <v>30</v>
      </c>
      <c r="C28" s="2" t="s">
        <v>31</v>
      </c>
      <c r="D28" s="2">
        <f>_xlfn.XLOOKUP(C28,Sheet2!A:A,Sheet2!B:B)</f>
        <v>1</v>
      </c>
      <c r="E28" s="2" t="str">
        <f>_xlfn.XLOOKUP(C28,Sheet2!A:A,Sheet2!C:C)</f>
        <v>BS</v>
      </c>
      <c r="F28" s="3"/>
      <c r="G28" s="4">
        <v>45792</v>
      </c>
      <c r="H28" s="6">
        <f t="shared" si="0"/>
        <v>2025</v>
      </c>
      <c r="I28" s="6">
        <f t="shared" si="1"/>
        <v>5</v>
      </c>
      <c r="J28" s="12">
        <f t="shared" si="2"/>
        <v>45778</v>
      </c>
      <c r="K28" s="2">
        <v>1044</v>
      </c>
      <c r="L28" s="4">
        <v>46022</v>
      </c>
      <c r="M28" s="2">
        <v>500044</v>
      </c>
      <c r="O28" s="2" t="s">
        <v>32</v>
      </c>
      <c r="R28" s="2" t="s">
        <v>33</v>
      </c>
      <c r="T28" s="2" t="s">
        <v>34</v>
      </c>
      <c r="W28" s="2" t="s">
        <v>45</v>
      </c>
      <c r="X28" s="3" t="s">
        <v>46</v>
      </c>
      <c r="Y28" s="2" t="s">
        <v>34</v>
      </c>
      <c r="Z28" s="2" t="s">
        <v>39</v>
      </c>
      <c r="AA28" s="2" t="s">
        <v>40</v>
      </c>
      <c r="AC28" s="5"/>
      <c r="AD28" s="6">
        <v>4500</v>
      </c>
      <c r="AE28" s="5"/>
      <c r="AF28" s="6">
        <f t="shared" si="3"/>
        <v>-4500</v>
      </c>
      <c r="AG28" s="5">
        <v>803680</v>
      </c>
      <c r="AH28" s="3" t="s">
        <v>87</v>
      </c>
      <c r="AI28" s="4"/>
    </row>
    <row r="29" spans="1:35" x14ac:dyDescent="0.45">
      <c r="A29" s="2" t="s">
        <v>29</v>
      </c>
      <c r="B29" s="2" t="s">
        <v>30</v>
      </c>
      <c r="C29" s="2" t="s">
        <v>31</v>
      </c>
      <c r="D29" s="2">
        <f>_xlfn.XLOOKUP(C29,Sheet2!A:A,Sheet2!B:B)</f>
        <v>1</v>
      </c>
      <c r="E29" s="2" t="str">
        <f>_xlfn.XLOOKUP(C29,Sheet2!A:A,Sheet2!C:C)</f>
        <v>BS</v>
      </c>
      <c r="F29" s="3"/>
      <c r="G29" s="4">
        <v>45802</v>
      </c>
      <c r="H29" s="6">
        <f t="shared" si="0"/>
        <v>2025</v>
      </c>
      <c r="I29" s="6">
        <f t="shared" si="1"/>
        <v>5</v>
      </c>
      <c r="J29" s="12">
        <f t="shared" si="2"/>
        <v>45778</v>
      </c>
      <c r="K29" s="2">
        <v>1045</v>
      </c>
      <c r="L29" s="4">
        <v>46022</v>
      </c>
      <c r="M29" s="2">
        <v>500045</v>
      </c>
      <c r="O29" s="2" t="s">
        <v>32</v>
      </c>
      <c r="R29" s="2" t="s">
        <v>33</v>
      </c>
      <c r="T29" s="2" t="s">
        <v>34</v>
      </c>
      <c r="W29" s="2" t="s">
        <v>58</v>
      </c>
      <c r="X29" s="3" t="s">
        <v>59</v>
      </c>
      <c r="Y29" s="2" t="s">
        <v>34</v>
      </c>
      <c r="Z29" s="2" t="s">
        <v>39</v>
      </c>
      <c r="AA29" s="2" t="s">
        <v>40</v>
      </c>
      <c r="AC29" s="5"/>
      <c r="AD29" s="6">
        <v>48000</v>
      </c>
      <c r="AE29" s="5"/>
      <c r="AF29" s="6">
        <f t="shared" si="3"/>
        <v>-48000</v>
      </c>
      <c r="AG29" s="5">
        <v>755680</v>
      </c>
      <c r="AH29" s="3" t="s">
        <v>88</v>
      </c>
      <c r="AI29" s="4"/>
    </row>
    <row r="30" spans="1:35" x14ac:dyDescent="0.45">
      <c r="A30" s="2" t="s">
        <v>29</v>
      </c>
      <c r="B30" s="2" t="s">
        <v>30</v>
      </c>
      <c r="C30" s="2" t="s">
        <v>31</v>
      </c>
      <c r="D30" s="2">
        <f>_xlfn.XLOOKUP(C30,Sheet2!A:A,Sheet2!B:B)</f>
        <v>1</v>
      </c>
      <c r="E30" s="2" t="str">
        <f>_xlfn.XLOOKUP(C30,Sheet2!A:A,Sheet2!C:C)</f>
        <v>BS</v>
      </c>
      <c r="F30" s="3"/>
      <c r="G30" s="4">
        <v>45804</v>
      </c>
      <c r="H30" s="6">
        <f t="shared" si="0"/>
        <v>2025</v>
      </c>
      <c r="I30" s="6">
        <f t="shared" si="1"/>
        <v>5</v>
      </c>
      <c r="J30" s="12">
        <f t="shared" si="2"/>
        <v>45778</v>
      </c>
      <c r="K30" s="2">
        <v>1042</v>
      </c>
      <c r="L30" s="4">
        <v>46022</v>
      </c>
      <c r="M30" s="2">
        <v>500042</v>
      </c>
      <c r="O30" s="2" t="s">
        <v>32</v>
      </c>
      <c r="R30" s="2" t="s">
        <v>33</v>
      </c>
      <c r="T30" s="2" t="s">
        <v>34</v>
      </c>
      <c r="W30" s="2" t="s">
        <v>61</v>
      </c>
      <c r="X30" s="3"/>
      <c r="Y30" s="2" t="s">
        <v>34</v>
      </c>
      <c r="AC30" s="5"/>
      <c r="AD30" s="6">
        <v>15400</v>
      </c>
      <c r="AE30" s="5"/>
      <c r="AF30" s="6">
        <f t="shared" si="3"/>
        <v>-15400</v>
      </c>
      <c r="AG30" s="5">
        <v>740280</v>
      </c>
      <c r="AH30" s="3" t="s">
        <v>89</v>
      </c>
      <c r="AI30" s="4"/>
    </row>
    <row r="31" spans="1:35" x14ac:dyDescent="0.45">
      <c r="A31" s="2" t="s">
        <v>29</v>
      </c>
      <c r="B31" s="2" t="s">
        <v>30</v>
      </c>
      <c r="C31" s="2" t="s">
        <v>31</v>
      </c>
      <c r="D31" s="2">
        <f>_xlfn.XLOOKUP(C31,Sheet2!A:A,Sheet2!B:B)</f>
        <v>1</v>
      </c>
      <c r="E31" s="2" t="str">
        <f>_xlfn.XLOOKUP(C31,Sheet2!A:A,Sheet2!C:C)</f>
        <v>BS</v>
      </c>
      <c r="F31" s="3"/>
      <c r="G31" s="4">
        <v>45808</v>
      </c>
      <c r="H31" s="6">
        <f t="shared" si="0"/>
        <v>2025</v>
      </c>
      <c r="I31" s="6">
        <f t="shared" si="1"/>
        <v>5</v>
      </c>
      <c r="J31" s="12">
        <f t="shared" si="2"/>
        <v>45778</v>
      </c>
      <c r="K31" s="2">
        <v>1043</v>
      </c>
      <c r="L31" s="4">
        <v>46022</v>
      </c>
      <c r="M31" s="2">
        <v>500043</v>
      </c>
      <c r="O31" s="2" t="s">
        <v>32</v>
      </c>
      <c r="R31" s="2" t="s">
        <v>33</v>
      </c>
      <c r="T31" s="2" t="s">
        <v>34</v>
      </c>
      <c r="W31" s="2" t="s">
        <v>48</v>
      </c>
      <c r="X31" s="3" t="s">
        <v>49</v>
      </c>
      <c r="Y31" s="2" t="s">
        <v>34</v>
      </c>
      <c r="Z31" s="2" t="s">
        <v>39</v>
      </c>
      <c r="AA31" s="2" t="s">
        <v>40</v>
      </c>
      <c r="AC31" s="5"/>
      <c r="AD31" s="6">
        <v>330</v>
      </c>
      <c r="AE31" s="5"/>
      <c r="AF31" s="6">
        <f t="shared" si="3"/>
        <v>-330</v>
      </c>
      <c r="AG31" s="5">
        <v>739950</v>
      </c>
      <c r="AH31" s="3" t="s">
        <v>90</v>
      </c>
      <c r="AI31" s="4"/>
    </row>
    <row r="32" spans="1:35" x14ac:dyDescent="0.45">
      <c r="A32" s="2" t="s">
        <v>29</v>
      </c>
      <c r="B32" s="2" t="s">
        <v>30</v>
      </c>
      <c r="C32" s="2" t="s">
        <v>31</v>
      </c>
      <c r="D32" s="2">
        <f>_xlfn.XLOOKUP(C32,Sheet2!A:A,Sheet2!B:B)</f>
        <v>1</v>
      </c>
      <c r="E32" s="2" t="str">
        <f>_xlfn.XLOOKUP(C32,Sheet2!A:A,Sheet2!C:C)</f>
        <v>BS</v>
      </c>
      <c r="F32" s="3"/>
      <c r="G32" s="4">
        <v>45809</v>
      </c>
      <c r="H32" s="6">
        <f t="shared" si="0"/>
        <v>2025</v>
      </c>
      <c r="I32" s="6">
        <f t="shared" si="1"/>
        <v>6</v>
      </c>
      <c r="J32" s="12">
        <f t="shared" si="2"/>
        <v>45809</v>
      </c>
      <c r="K32" s="2">
        <v>1048</v>
      </c>
      <c r="L32" s="4">
        <v>46022</v>
      </c>
      <c r="M32" s="2">
        <v>500048</v>
      </c>
      <c r="O32" s="2" t="s">
        <v>32</v>
      </c>
      <c r="R32" s="2" t="s">
        <v>33</v>
      </c>
      <c r="T32" s="2" t="s">
        <v>34</v>
      </c>
      <c r="W32" s="2" t="s">
        <v>37</v>
      </c>
      <c r="X32" s="3" t="s">
        <v>38</v>
      </c>
      <c r="Y32" s="2" t="s">
        <v>34</v>
      </c>
      <c r="Z32" s="2" t="s">
        <v>39</v>
      </c>
      <c r="AA32" s="2" t="s">
        <v>40</v>
      </c>
      <c r="AC32" s="5"/>
      <c r="AD32" s="6">
        <v>65000</v>
      </c>
      <c r="AE32" s="5"/>
      <c r="AF32" s="6">
        <f t="shared" si="3"/>
        <v>-65000</v>
      </c>
      <c r="AG32" s="5">
        <v>674950</v>
      </c>
      <c r="AH32" s="3" t="s">
        <v>91</v>
      </c>
      <c r="AI32" s="4"/>
    </row>
    <row r="33" spans="1:35" x14ac:dyDescent="0.45">
      <c r="A33" s="2" t="s">
        <v>29</v>
      </c>
      <c r="B33" s="2" t="s">
        <v>30</v>
      </c>
      <c r="C33" s="2" t="s">
        <v>31</v>
      </c>
      <c r="D33" s="2">
        <f>_xlfn.XLOOKUP(C33,Sheet2!A:A,Sheet2!B:B)</f>
        <v>1</v>
      </c>
      <c r="E33" s="2" t="str">
        <f>_xlfn.XLOOKUP(C33,Sheet2!A:A,Sheet2!C:C)</f>
        <v>BS</v>
      </c>
      <c r="F33" s="3"/>
      <c r="G33" s="4">
        <v>45818</v>
      </c>
      <c r="H33" s="6">
        <f t="shared" si="0"/>
        <v>2025</v>
      </c>
      <c r="I33" s="6">
        <f t="shared" si="1"/>
        <v>6</v>
      </c>
      <c r="J33" s="12">
        <f t="shared" si="2"/>
        <v>45809</v>
      </c>
      <c r="K33" s="2">
        <v>1047</v>
      </c>
      <c r="L33" s="4">
        <v>46022</v>
      </c>
      <c r="M33" s="2">
        <v>500047</v>
      </c>
      <c r="O33" s="2" t="s">
        <v>32</v>
      </c>
      <c r="R33" s="2" t="s">
        <v>33</v>
      </c>
      <c r="T33" s="2" t="s">
        <v>34</v>
      </c>
      <c r="W33" s="2" t="s">
        <v>52</v>
      </c>
      <c r="X33" s="3" t="s">
        <v>65</v>
      </c>
      <c r="Y33" s="2" t="s">
        <v>34</v>
      </c>
      <c r="AB33" s="6">
        <v>280000</v>
      </c>
      <c r="AC33" s="5"/>
      <c r="AE33" s="5"/>
      <c r="AF33" s="6">
        <f t="shared" si="3"/>
        <v>280000</v>
      </c>
      <c r="AG33" s="5">
        <v>954950</v>
      </c>
      <c r="AH33" s="3" t="s">
        <v>92</v>
      </c>
      <c r="AI33" s="4"/>
    </row>
    <row r="34" spans="1:35" x14ac:dyDescent="0.45">
      <c r="A34" s="2" t="s">
        <v>29</v>
      </c>
      <c r="B34" s="2" t="s">
        <v>30</v>
      </c>
      <c r="C34" s="2" t="s">
        <v>31</v>
      </c>
      <c r="D34" s="2">
        <f>_xlfn.XLOOKUP(C34,Sheet2!A:A,Sheet2!B:B)</f>
        <v>1</v>
      </c>
      <c r="E34" s="2" t="str">
        <f>_xlfn.XLOOKUP(C34,Sheet2!A:A,Sheet2!C:C)</f>
        <v>BS</v>
      </c>
      <c r="F34" s="3"/>
      <c r="G34" s="4">
        <v>45828</v>
      </c>
      <c r="H34" s="6">
        <f t="shared" si="0"/>
        <v>2025</v>
      </c>
      <c r="I34" s="6">
        <f t="shared" si="1"/>
        <v>6</v>
      </c>
      <c r="J34" s="12">
        <f t="shared" si="2"/>
        <v>45809</v>
      </c>
      <c r="K34" s="2">
        <v>1053</v>
      </c>
      <c r="L34" s="4">
        <v>46022</v>
      </c>
      <c r="M34" s="2">
        <v>500053</v>
      </c>
      <c r="O34" s="2" t="s">
        <v>32</v>
      </c>
      <c r="R34" s="2" t="s">
        <v>33</v>
      </c>
      <c r="T34" s="2" t="s">
        <v>34</v>
      </c>
      <c r="W34" s="2" t="s">
        <v>55</v>
      </c>
      <c r="X34" s="3" t="s">
        <v>56</v>
      </c>
      <c r="Y34" s="2" t="s">
        <v>34</v>
      </c>
      <c r="Z34" s="2" t="s">
        <v>39</v>
      </c>
      <c r="AA34" s="2" t="s">
        <v>40</v>
      </c>
      <c r="AC34" s="5"/>
      <c r="AD34" s="6">
        <v>8100</v>
      </c>
      <c r="AE34" s="5"/>
      <c r="AF34" s="6">
        <f t="shared" si="3"/>
        <v>-8100</v>
      </c>
      <c r="AG34" s="5">
        <v>946850</v>
      </c>
      <c r="AH34" s="3" t="s">
        <v>93</v>
      </c>
      <c r="AI34" s="4"/>
    </row>
    <row r="35" spans="1:35" x14ac:dyDescent="0.45">
      <c r="A35" s="2" t="s">
        <v>29</v>
      </c>
      <c r="B35" s="2" t="s">
        <v>30</v>
      </c>
      <c r="C35" s="2" t="s">
        <v>31</v>
      </c>
      <c r="D35" s="2">
        <f>_xlfn.XLOOKUP(C35,Sheet2!A:A,Sheet2!B:B)</f>
        <v>1</v>
      </c>
      <c r="E35" s="2" t="str">
        <f>_xlfn.XLOOKUP(C35,Sheet2!A:A,Sheet2!C:C)</f>
        <v>BS</v>
      </c>
      <c r="F35" s="3"/>
      <c r="G35" s="4">
        <v>45835</v>
      </c>
      <c r="H35" s="6">
        <f t="shared" si="0"/>
        <v>2025</v>
      </c>
      <c r="I35" s="6">
        <f t="shared" si="1"/>
        <v>6</v>
      </c>
      <c r="J35" s="12">
        <f t="shared" si="2"/>
        <v>45809</v>
      </c>
      <c r="K35" s="2">
        <v>1051</v>
      </c>
      <c r="L35" s="4">
        <v>46022</v>
      </c>
      <c r="M35" s="2">
        <v>500051</v>
      </c>
      <c r="O35" s="2" t="s">
        <v>32</v>
      </c>
      <c r="R35" s="2" t="s">
        <v>33</v>
      </c>
      <c r="T35" s="2" t="s">
        <v>34</v>
      </c>
      <c r="W35" s="2" t="s">
        <v>61</v>
      </c>
      <c r="X35" s="3"/>
      <c r="Y35" s="2" t="s">
        <v>34</v>
      </c>
      <c r="AC35" s="5"/>
      <c r="AD35" s="6">
        <v>15400</v>
      </c>
      <c r="AE35" s="5"/>
      <c r="AF35" s="6">
        <f t="shared" si="3"/>
        <v>-15400</v>
      </c>
      <c r="AG35" s="5">
        <v>931450</v>
      </c>
      <c r="AH35" s="3" t="s">
        <v>94</v>
      </c>
      <c r="AI35" s="4"/>
    </row>
    <row r="36" spans="1:35" x14ac:dyDescent="0.45">
      <c r="A36" s="2" t="s">
        <v>29</v>
      </c>
      <c r="B36" s="2" t="s">
        <v>30</v>
      </c>
      <c r="C36" s="2" t="s">
        <v>31</v>
      </c>
      <c r="D36" s="2">
        <f>_xlfn.XLOOKUP(C36,Sheet2!A:A,Sheet2!B:B)</f>
        <v>1</v>
      </c>
      <c r="E36" s="2" t="str">
        <f>_xlfn.XLOOKUP(C36,Sheet2!A:A,Sheet2!C:C)</f>
        <v>BS</v>
      </c>
      <c r="F36" s="3"/>
      <c r="G36" s="4">
        <v>45838</v>
      </c>
      <c r="H36" s="6">
        <f t="shared" si="0"/>
        <v>2025</v>
      </c>
      <c r="I36" s="6">
        <f t="shared" si="1"/>
        <v>6</v>
      </c>
      <c r="J36" s="12">
        <f t="shared" si="2"/>
        <v>45809</v>
      </c>
      <c r="K36" s="2">
        <v>1052</v>
      </c>
      <c r="L36" s="4">
        <v>46022</v>
      </c>
      <c r="M36" s="2">
        <v>500052</v>
      </c>
      <c r="O36" s="2" t="s">
        <v>32</v>
      </c>
      <c r="R36" s="2" t="s">
        <v>33</v>
      </c>
      <c r="T36" s="2" t="s">
        <v>34</v>
      </c>
      <c r="W36" s="2" t="s">
        <v>48</v>
      </c>
      <c r="X36" s="3" t="s">
        <v>49</v>
      </c>
      <c r="Y36" s="2" t="s">
        <v>34</v>
      </c>
      <c r="Z36" s="2" t="s">
        <v>39</v>
      </c>
      <c r="AA36" s="2" t="s">
        <v>40</v>
      </c>
      <c r="AC36" s="5"/>
      <c r="AD36" s="6">
        <v>330</v>
      </c>
      <c r="AE36" s="5"/>
      <c r="AF36" s="6">
        <f t="shared" si="3"/>
        <v>-330</v>
      </c>
      <c r="AG36" s="5">
        <v>931120</v>
      </c>
      <c r="AH36" s="3" t="s">
        <v>95</v>
      </c>
      <c r="AI36" s="4"/>
    </row>
    <row r="37" spans="1:35" x14ac:dyDescent="0.45">
      <c r="A37" s="2" t="s">
        <v>29</v>
      </c>
      <c r="B37" s="2" t="s">
        <v>30</v>
      </c>
      <c r="C37" s="2" t="s">
        <v>31</v>
      </c>
      <c r="D37" s="2">
        <f>_xlfn.XLOOKUP(C37,Sheet2!A:A,Sheet2!B:B)</f>
        <v>1</v>
      </c>
      <c r="E37" s="2" t="str">
        <f>_xlfn.XLOOKUP(C37,Sheet2!A:A,Sheet2!C:C)</f>
        <v>BS</v>
      </c>
      <c r="F37" s="3"/>
      <c r="G37" s="4">
        <v>45838</v>
      </c>
      <c r="H37" s="6">
        <f t="shared" si="0"/>
        <v>2025</v>
      </c>
      <c r="I37" s="6">
        <f t="shared" si="1"/>
        <v>6</v>
      </c>
      <c r="J37" s="12">
        <f t="shared" si="2"/>
        <v>45809</v>
      </c>
      <c r="K37" s="2">
        <v>1054</v>
      </c>
      <c r="L37" s="4">
        <v>46022</v>
      </c>
      <c r="M37" s="2">
        <v>500054</v>
      </c>
      <c r="O37" s="2" t="s">
        <v>32</v>
      </c>
      <c r="R37" s="2" t="s">
        <v>33</v>
      </c>
      <c r="T37" s="2" t="s">
        <v>34</v>
      </c>
      <c r="W37" s="2" t="s">
        <v>71</v>
      </c>
      <c r="X37" s="3" t="s">
        <v>72</v>
      </c>
      <c r="Y37" s="2" t="s">
        <v>34</v>
      </c>
      <c r="AC37" s="5"/>
      <c r="AD37" s="6">
        <v>30000</v>
      </c>
      <c r="AE37" s="5"/>
      <c r="AF37" s="6">
        <f t="shared" si="3"/>
        <v>-30000</v>
      </c>
      <c r="AG37" s="5">
        <v>901120</v>
      </c>
      <c r="AH37" s="3" t="s">
        <v>96</v>
      </c>
      <c r="AI37" s="4"/>
    </row>
    <row r="38" spans="1:35" x14ac:dyDescent="0.45">
      <c r="A38" s="2" t="s">
        <v>29</v>
      </c>
      <c r="B38" s="2" t="s">
        <v>30</v>
      </c>
      <c r="C38" s="2" t="s">
        <v>31</v>
      </c>
      <c r="D38" s="2">
        <f>_xlfn.XLOOKUP(C38,Sheet2!A:A,Sheet2!B:B)</f>
        <v>1</v>
      </c>
      <c r="E38" s="2" t="str">
        <f>_xlfn.XLOOKUP(C38,Sheet2!A:A,Sheet2!C:C)</f>
        <v>BS</v>
      </c>
      <c r="F38" s="3"/>
      <c r="G38" s="4">
        <v>45839</v>
      </c>
      <c r="H38" s="6">
        <f t="shared" si="0"/>
        <v>2025</v>
      </c>
      <c r="I38" s="6">
        <f t="shared" si="1"/>
        <v>7</v>
      </c>
      <c r="J38" s="12">
        <f t="shared" si="2"/>
        <v>45839</v>
      </c>
      <c r="K38" s="2">
        <v>1057</v>
      </c>
      <c r="L38" s="4">
        <v>46022</v>
      </c>
      <c r="M38" s="2">
        <v>500057</v>
      </c>
      <c r="O38" s="2" t="s">
        <v>32</v>
      </c>
      <c r="R38" s="2" t="s">
        <v>33</v>
      </c>
      <c r="T38" s="2" t="s">
        <v>34</v>
      </c>
      <c r="W38" s="2" t="s">
        <v>37</v>
      </c>
      <c r="X38" s="3" t="s">
        <v>38</v>
      </c>
      <c r="Y38" s="2" t="s">
        <v>34</v>
      </c>
      <c r="Z38" s="2" t="s">
        <v>39</v>
      </c>
      <c r="AA38" s="2" t="s">
        <v>40</v>
      </c>
      <c r="AC38" s="5"/>
      <c r="AD38" s="6">
        <v>65000</v>
      </c>
      <c r="AE38" s="5"/>
      <c r="AF38" s="6">
        <f t="shared" si="3"/>
        <v>-65000</v>
      </c>
      <c r="AG38" s="5">
        <v>836120</v>
      </c>
      <c r="AH38" s="3" t="s">
        <v>97</v>
      </c>
      <c r="AI38" s="4"/>
    </row>
    <row r="39" spans="1:35" x14ac:dyDescent="0.45">
      <c r="A39" s="2" t="s">
        <v>29</v>
      </c>
      <c r="B39" s="2" t="s">
        <v>30</v>
      </c>
      <c r="C39" s="2" t="s">
        <v>31</v>
      </c>
      <c r="D39" s="2">
        <f>_xlfn.XLOOKUP(C39,Sheet2!A:A,Sheet2!B:B)</f>
        <v>1</v>
      </c>
      <c r="E39" s="2" t="str">
        <f>_xlfn.XLOOKUP(C39,Sheet2!A:A,Sheet2!C:C)</f>
        <v>BS</v>
      </c>
      <c r="F39" s="3"/>
      <c r="G39" s="4">
        <v>45848</v>
      </c>
      <c r="H39" s="6">
        <f t="shared" si="0"/>
        <v>2025</v>
      </c>
      <c r="I39" s="6">
        <f t="shared" si="1"/>
        <v>7</v>
      </c>
      <c r="J39" s="12">
        <f t="shared" si="2"/>
        <v>45839</v>
      </c>
      <c r="K39" s="2">
        <v>1056</v>
      </c>
      <c r="L39" s="4">
        <v>46022</v>
      </c>
      <c r="M39" s="2">
        <v>500056</v>
      </c>
      <c r="O39" s="2" t="s">
        <v>32</v>
      </c>
      <c r="R39" s="2" t="s">
        <v>33</v>
      </c>
      <c r="T39" s="2" t="s">
        <v>34</v>
      </c>
      <c r="W39" s="2" t="s">
        <v>52</v>
      </c>
      <c r="X39" s="3" t="s">
        <v>76</v>
      </c>
      <c r="Y39" s="2" t="s">
        <v>34</v>
      </c>
      <c r="AB39" s="6">
        <v>210000</v>
      </c>
      <c r="AC39" s="5"/>
      <c r="AE39" s="5"/>
      <c r="AF39" s="6">
        <f t="shared" si="3"/>
        <v>210000</v>
      </c>
      <c r="AG39" s="5">
        <v>1046120</v>
      </c>
      <c r="AH39" s="3" t="s">
        <v>98</v>
      </c>
      <c r="AI39" s="4"/>
    </row>
    <row r="40" spans="1:35" x14ac:dyDescent="0.45">
      <c r="A40" s="2" t="s">
        <v>29</v>
      </c>
      <c r="B40" s="2" t="s">
        <v>30</v>
      </c>
      <c r="C40" s="2" t="s">
        <v>31</v>
      </c>
      <c r="D40" s="2">
        <f>_xlfn.XLOOKUP(C40,Sheet2!A:A,Sheet2!B:B)</f>
        <v>1</v>
      </c>
      <c r="E40" s="2" t="str">
        <f>_xlfn.XLOOKUP(C40,Sheet2!A:A,Sheet2!C:C)</f>
        <v>BS</v>
      </c>
      <c r="F40" s="3"/>
      <c r="G40" s="4">
        <v>45850</v>
      </c>
      <c r="H40" s="6">
        <f t="shared" si="0"/>
        <v>2025</v>
      </c>
      <c r="I40" s="6">
        <f t="shared" si="1"/>
        <v>7</v>
      </c>
      <c r="J40" s="12">
        <f t="shared" si="2"/>
        <v>45839</v>
      </c>
      <c r="K40" s="2">
        <v>1063</v>
      </c>
      <c r="L40" s="4">
        <v>46022</v>
      </c>
      <c r="M40" s="2">
        <v>500063</v>
      </c>
      <c r="O40" s="2" t="s">
        <v>32</v>
      </c>
      <c r="R40" s="2" t="s">
        <v>33</v>
      </c>
      <c r="T40" s="2" t="s">
        <v>34</v>
      </c>
      <c r="W40" s="2" t="s">
        <v>42</v>
      </c>
      <c r="X40" s="3" t="s">
        <v>43</v>
      </c>
      <c r="Y40" s="2" t="s">
        <v>34</v>
      </c>
      <c r="Z40" s="2" t="s">
        <v>39</v>
      </c>
      <c r="AA40" s="2" t="s">
        <v>40</v>
      </c>
      <c r="AC40" s="5"/>
      <c r="AD40" s="6">
        <v>18000</v>
      </c>
      <c r="AE40" s="5"/>
      <c r="AF40" s="6">
        <f t="shared" si="3"/>
        <v>-18000</v>
      </c>
      <c r="AG40" s="5">
        <v>1028120</v>
      </c>
      <c r="AH40" s="3" t="s">
        <v>99</v>
      </c>
      <c r="AI40" s="4"/>
    </row>
    <row r="41" spans="1:35" x14ac:dyDescent="0.45">
      <c r="A41" s="2" t="s">
        <v>29</v>
      </c>
      <c r="B41" s="2" t="s">
        <v>30</v>
      </c>
      <c r="C41" s="2" t="s">
        <v>31</v>
      </c>
      <c r="D41" s="2">
        <f>_xlfn.XLOOKUP(C41,Sheet2!A:A,Sheet2!B:B)</f>
        <v>1</v>
      </c>
      <c r="E41" s="2" t="str">
        <f>_xlfn.XLOOKUP(C41,Sheet2!A:A,Sheet2!C:C)</f>
        <v>BS</v>
      </c>
      <c r="F41" s="3"/>
      <c r="G41" s="4">
        <v>45856</v>
      </c>
      <c r="H41" s="6">
        <f t="shared" si="0"/>
        <v>2025</v>
      </c>
      <c r="I41" s="6">
        <f t="shared" si="1"/>
        <v>7</v>
      </c>
      <c r="J41" s="12">
        <f t="shared" si="2"/>
        <v>45839</v>
      </c>
      <c r="K41" s="2">
        <v>1062</v>
      </c>
      <c r="L41" s="4">
        <v>46022</v>
      </c>
      <c r="M41" s="2">
        <v>500062</v>
      </c>
      <c r="O41" s="2" t="s">
        <v>32</v>
      </c>
      <c r="R41" s="2" t="s">
        <v>33</v>
      </c>
      <c r="T41" s="2" t="s">
        <v>34</v>
      </c>
      <c r="W41" s="2" t="s">
        <v>67</v>
      </c>
      <c r="X41" s="3" t="s">
        <v>68</v>
      </c>
      <c r="Y41" s="2" t="s">
        <v>34</v>
      </c>
      <c r="Z41" s="2" t="s">
        <v>39</v>
      </c>
      <c r="AA41" s="2" t="s">
        <v>40</v>
      </c>
      <c r="AC41" s="5"/>
      <c r="AD41" s="6">
        <v>5200</v>
      </c>
      <c r="AE41" s="5"/>
      <c r="AF41" s="6">
        <f t="shared" si="3"/>
        <v>-5200</v>
      </c>
      <c r="AG41" s="5">
        <v>1022920</v>
      </c>
      <c r="AH41" s="3" t="s">
        <v>100</v>
      </c>
      <c r="AI41" s="4"/>
    </row>
    <row r="42" spans="1:35" x14ac:dyDescent="0.45">
      <c r="A42" s="2" t="s">
        <v>29</v>
      </c>
      <c r="B42" s="2" t="s">
        <v>30</v>
      </c>
      <c r="C42" s="2" t="s">
        <v>31</v>
      </c>
      <c r="D42" s="2">
        <f>_xlfn.XLOOKUP(C42,Sheet2!A:A,Sheet2!B:B)</f>
        <v>1</v>
      </c>
      <c r="E42" s="2" t="str">
        <f>_xlfn.XLOOKUP(C42,Sheet2!A:A,Sheet2!C:C)</f>
        <v>BS</v>
      </c>
      <c r="F42" s="3"/>
      <c r="G42" s="4">
        <v>45865</v>
      </c>
      <c r="H42" s="6">
        <f t="shared" si="0"/>
        <v>2025</v>
      </c>
      <c r="I42" s="6">
        <f t="shared" si="1"/>
        <v>7</v>
      </c>
      <c r="J42" s="12">
        <f t="shared" si="2"/>
        <v>45839</v>
      </c>
      <c r="K42" s="2">
        <v>1060</v>
      </c>
      <c r="L42" s="4">
        <v>46022</v>
      </c>
      <c r="M42" s="2">
        <v>500060</v>
      </c>
      <c r="O42" s="2" t="s">
        <v>32</v>
      </c>
      <c r="R42" s="2" t="s">
        <v>33</v>
      </c>
      <c r="T42" s="2" t="s">
        <v>34</v>
      </c>
      <c r="W42" s="2" t="s">
        <v>61</v>
      </c>
      <c r="X42" s="3"/>
      <c r="Y42" s="2" t="s">
        <v>34</v>
      </c>
      <c r="AC42" s="5"/>
      <c r="AD42" s="6">
        <v>15400</v>
      </c>
      <c r="AE42" s="5"/>
      <c r="AF42" s="6">
        <f t="shared" si="3"/>
        <v>-15400</v>
      </c>
      <c r="AG42" s="5">
        <v>1007520</v>
      </c>
      <c r="AH42" s="3" t="s">
        <v>101</v>
      </c>
      <c r="AI42" s="4"/>
    </row>
    <row r="43" spans="1:35" x14ac:dyDescent="0.45">
      <c r="A43" s="2" t="s">
        <v>29</v>
      </c>
      <c r="B43" s="2" t="s">
        <v>30</v>
      </c>
      <c r="C43" s="2" t="s">
        <v>31</v>
      </c>
      <c r="D43" s="2">
        <f>_xlfn.XLOOKUP(C43,Sheet2!A:A,Sheet2!B:B)</f>
        <v>1</v>
      </c>
      <c r="E43" s="2" t="str">
        <f>_xlfn.XLOOKUP(C43,Sheet2!A:A,Sheet2!C:C)</f>
        <v>BS</v>
      </c>
      <c r="F43" s="3"/>
      <c r="G43" s="4">
        <v>45869</v>
      </c>
      <c r="H43" s="6">
        <f t="shared" si="0"/>
        <v>2025</v>
      </c>
      <c r="I43" s="6">
        <f t="shared" si="1"/>
        <v>7</v>
      </c>
      <c r="J43" s="12">
        <f t="shared" si="2"/>
        <v>45839</v>
      </c>
      <c r="K43" s="2">
        <v>1061</v>
      </c>
      <c r="L43" s="4">
        <v>46022</v>
      </c>
      <c r="M43" s="2">
        <v>500061</v>
      </c>
      <c r="O43" s="2" t="s">
        <v>32</v>
      </c>
      <c r="R43" s="2" t="s">
        <v>33</v>
      </c>
      <c r="T43" s="2" t="s">
        <v>34</v>
      </c>
      <c r="W43" s="2" t="s">
        <v>48</v>
      </c>
      <c r="X43" s="3" t="s">
        <v>49</v>
      </c>
      <c r="Y43" s="2" t="s">
        <v>34</v>
      </c>
      <c r="Z43" s="2" t="s">
        <v>39</v>
      </c>
      <c r="AA43" s="2" t="s">
        <v>40</v>
      </c>
      <c r="AC43" s="5"/>
      <c r="AD43" s="6">
        <v>330</v>
      </c>
      <c r="AE43" s="5"/>
      <c r="AF43" s="6">
        <f t="shared" si="3"/>
        <v>-330</v>
      </c>
      <c r="AG43" s="5">
        <v>1007190</v>
      </c>
      <c r="AH43" s="3" t="s">
        <v>102</v>
      </c>
      <c r="AI43" s="4"/>
    </row>
    <row r="44" spans="1:35" x14ac:dyDescent="0.45">
      <c r="A44" s="2" t="s">
        <v>29</v>
      </c>
      <c r="B44" s="2" t="s">
        <v>30</v>
      </c>
      <c r="C44" s="2" t="s">
        <v>31</v>
      </c>
      <c r="D44" s="2">
        <f>_xlfn.XLOOKUP(C44,Sheet2!A:A,Sheet2!B:B)</f>
        <v>1</v>
      </c>
      <c r="E44" s="2" t="str">
        <f>_xlfn.XLOOKUP(C44,Sheet2!A:A,Sheet2!C:C)</f>
        <v>BS</v>
      </c>
      <c r="F44" s="3"/>
      <c r="G44" s="4">
        <v>45870</v>
      </c>
      <c r="H44" s="6">
        <f t="shared" si="0"/>
        <v>2025</v>
      </c>
      <c r="I44" s="6">
        <f t="shared" si="1"/>
        <v>8</v>
      </c>
      <c r="J44" s="12">
        <f t="shared" si="2"/>
        <v>45870</v>
      </c>
      <c r="K44" s="2">
        <v>1066</v>
      </c>
      <c r="L44" s="4">
        <v>46022</v>
      </c>
      <c r="M44" s="2">
        <v>500066</v>
      </c>
      <c r="O44" s="2" t="s">
        <v>32</v>
      </c>
      <c r="R44" s="2" t="s">
        <v>33</v>
      </c>
      <c r="T44" s="2" t="s">
        <v>34</v>
      </c>
      <c r="W44" s="2" t="s">
        <v>37</v>
      </c>
      <c r="X44" s="3" t="s">
        <v>38</v>
      </c>
      <c r="Y44" s="2" t="s">
        <v>34</v>
      </c>
      <c r="Z44" s="2" t="s">
        <v>39</v>
      </c>
      <c r="AA44" s="2" t="s">
        <v>40</v>
      </c>
      <c r="AC44" s="5"/>
      <c r="AD44" s="6">
        <v>65000</v>
      </c>
      <c r="AE44" s="5"/>
      <c r="AF44" s="6">
        <f t="shared" si="3"/>
        <v>-65000</v>
      </c>
      <c r="AG44" s="5">
        <v>942190</v>
      </c>
      <c r="AH44" s="3" t="s">
        <v>103</v>
      </c>
      <c r="AI44" s="4"/>
    </row>
    <row r="45" spans="1:35" x14ac:dyDescent="0.45">
      <c r="A45" s="2" t="s">
        <v>29</v>
      </c>
      <c r="B45" s="2" t="s">
        <v>30</v>
      </c>
      <c r="C45" s="2" t="s">
        <v>31</v>
      </c>
      <c r="D45" s="2">
        <f>_xlfn.XLOOKUP(C45,Sheet2!A:A,Sheet2!B:B)</f>
        <v>1</v>
      </c>
      <c r="E45" s="2" t="str">
        <f>_xlfn.XLOOKUP(C45,Sheet2!A:A,Sheet2!C:C)</f>
        <v>BS</v>
      </c>
      <c r="F45" s="3"/>
      <c r="G45" s="4">
        <v>45879</v>
      </c>
      <c r="H45" s="6">
        <f t="shared" si="0"/>
        <v>2025</v>
      </c>
      <c r="I45" s="6">
        <f t="shared" si="1"/>
        <v>8</v>
      </c>
      <c r="J45" s="12">
        <f t="shared" si="2"/>
        <v>45870</v>
      </c>
      <c r="K45" s="2">
        <v>1065</v>
      </c>
      <c r="L45" s="4">
        <v>46022</v>
      </c>
      <c r="M45" s="2">
        <v>500065</v>
      </c>
      <c r="O45" s="2" t="s">
        <v>32</v>
      </c>
      <c r="R45" s="2" t="s">
        <v>33</v>
      </c>
      <c r="T45" s="2" t="s">
        <v>34</v>
      </c>
      <c r="W45" s="2" t="s">
        <v>52</v>
      </c>
      <c r="X45" s="3" t="s">
        <v>53</v>
      </c>
      <c r="Y45" s="2" t="s">
        <v>34</v>
      </c>
      <c r="AB45" s="6">
        <v>300000</v>
      </c>
      <c r="AC45" s="5"/>
      <c r="AE45" s="5"/>
      <c r="AF45" s="6">
        <f t="shared" si="3"/>
        <v>300000</v>
      </c>
      <c r="AG45" s="5">
        <v>1242190</v>
      </c>
      <c r="AH45" s="3" t="s">
        <v>104</v>
      </c>
      <c r="AI45" s="4"/>
    </row>
    <row r="46" spans="1:35" x14ac:dyDescent="0.45">
      <c r="A46" s="2" t="s">
        <v>29</v>
      </c>
      <c r="B46" s="2" t="s">
        <v>30</v>
      </c>
      <c r="C46" s="2" t="s">
        <v>31</v>
      </c>
      <c r="D46" s="2">
        <f>_xlfn.XLOOKUP(C46,Sheet2!A:A,Sheet2!B:B)</f>
        <v>1</v>
      </c>
      <c r="E46" s="2" t="str">
        <f>_xlfn.XLOOKUP(C46,Sheet2!A:A,Sheet2!C:C)</f>
        <v>BS</v>
      </c>
      <c r="F46" s="3"/>
      <c r="G46" s="4">
        <v>45889</v>
      </c>
      <c r="H46" s="6">
        <f t="shared" si="0"/>
        <v>2025</v>
      </c>
      <c r="I46" s="6">
        <f t="shared" si="1"/>
        <v>8</v>
      </c>
      <c r="J46" s="12">
        <f t="shared" si="2"/>
        <v>45870</v>
      </c>
      <c r="K46" s="2">
        <v>1071</v>
      </c>
      <c r="L46" s="4">
        <v>46022</v>
      </c>
      <c r="M46" s="2">
        <v>500071</v>
      </c>
      <c r="O46" s="2" t="s">
        <v>32</v>
      </c>
      <c r="R46" s="2" t="s">
        <v>33</v>
      </c>
      <c r="T46" s="2" t="s">
        <v>34</v>
      </c>
      <c r="W46" s="2" t="s">
        <v>55</v>
      </c>
      <c r="X46" s="3" t="s">
        <v>56</v>
      </c>
      <c r="Y46" s="2" t="s">
        <v>34</v>
      </c>
      <c r="Z46" s="2" t="s">
        <v>39</v>
      </c>
      <c r="AA46" s="2" t="s">
        <v>40</v>
      </c>
      <c r="AC46" s="5"/>
      <c r="AD46" s="6">
        <v>5300</v>
      </c>
      <c r="AE46" s="5"/>
      <c r="AF46" s="6">
        <f t="shared" si="3"/>
        <v>-5300</v>
      </c>
      <c r="AG46" s="5">
        <v>1236890</v>
      </c>
      <c r="AH46" s="3" t="s">
        <v>105</v>
      </c>
      <c r="AI46" s="4"/>
    </row>
    <row r="47" spans="1:35" x14ac:dyDescent="0.45">
      <c r="A47" s="2" t="s">
        <v>29</v>
      </c>
      <c r="B47" s="2" t="s">
        <v>30</v>
      </c>
      <c r="C47" s="2" t="s">
        <v>31</v>
      </c>
      <c r="D47" s="2">
        <f>_xlfn.XLOOKUP(C47,Sheet2!A:A,Sheet2!B:B)</f>
        <v>1</v>
      </c>
      <c r="E47" s="2" t="str">
        <f>_xlfn.XLOOKUP(C47,Sheet2!A:A,Sheet2!C:C)</f>
        <v>BS</v>
      </c>
      <c r="F47" s="3"/>
      <c r="G47" s="4">
        <v>45894</v>
      </c>
      <c r="H47" s="6">
        <f t="shared" si="0"/>
        <v>2025</v>
      </c>
      <c r="I47" s="6">
        <f t="shared" si="1"/>
        <v>8</v>
      </c>
      <c r="J47" s="12">
        <f t="shared" si="2"/>
        <v>45870</v>
      </c>
      <c r="K47" s="2">
        <v>1072</v>
      </c>
      <c r="L47" s="4">
        <v>46022</v>
      </c>
      <c r="M47" s="2">
        <v>500072</v>
      </c>
      <c r="O47" s="2" t="s">
        <v>32</v>
      </c>
      <c r="R47" s="2" t="s">
        <v>33</v>
      </c>
      <c r="T47" s="2" t="s">
        <v>34</v>
      </c>
      <c r="W47" s="2" t="s">
        <v>58</v>
      </c>
      <c r="X47" s="3" t="s">
        <v>59</v>
      </c>
      <c r="Y47" s="2" t="s">
        <v>34</v>
      </c>
      <c r="Z47" s="2" t="s">
        <v>39</v>
      </c>
      <c r="AA47" s="2" t="s">
        <v>40</v>
      </c>
      <c r="AC47" s="5"/>
      <c r="AD47" s="6">
        <v>42000</v>
      </c>
      <c r="AE47" s="5"/>
      <c r="AF47" s="6">
        <f t="shared" si="3"/>
        <v>-42000</v>
      </c>
      <c r="AG47" s="5">
        <v>1194890</v>
      </c>
      <c r="AH47" s="3" t="s">
        <v>106</v>
      </c>
      <c r="AI47" s="4"/>
    </row>
    <row r="48" spans="1:35" x14ac:dyDescent="0.45">
      <c r="A48" s="2" t="s">
        <v>29</v>
      </c>
      <c r="B48" s="2" t="s">
        <v>30</v>
      </c>
      <c r="C48" s="2" t="s">
        <v>31</v>
      </c>
      <c r="D48" s="2">
        <f>_xlfn.XLOOKUP(C48,Sheet2!A:A,Sheet2!B:B)</f>
        <v>1</v>
      </c>
      <c r="E48" s="2" t="str">
        <f>_xlfn.XLOOKUP(C48,Sheet2!A:A,Sheet2!C:C)</f>
        <v>BS</v>
      </c>
      <c r="F48" s="3"/>
      <c r="G48" s="4">
        <v>45896</v>
      </c>
      <c r="H48" s="6">
        <f t="shared" si="0"/>
        <v>2025</v>
      </c>
      <c r="I48" s="6">
        <f t="shared" si="1"/>
        <v>8</v>
      </c>
      <c r="J48" s="12">
        <f t="shared" si="2"/>
        <v>45870</v>
      </c>
      <c r="K48" s="2">
        <v>1069</v>
      </c>
      <c r="L48" s="4">
        <v>46022</v>
      </c>
      <c r="M48" s="2">
        <v>500069</v>
      </c>
      <c r="O48" s="2" t="s">
        <v>32</v>
      </c>
      <c r="R48" s="2" t="s">
        <v>33</v>
      </c>
      <c r="T48" s="2" t="s">
        <v>34</v>
      </c>
      <c r="W48" s="2" t="s">
        <v>61</v>
      </c>
      <c r="X48" s="3"/>
      <c r="Y48" s="2" t="s">
        <v>34</v>
      </c>
      <c r="AC48" s="5"/>
      <c r="AD48" s="6">
        <v>15400</v>
      </c>
      <c r="AE48" s="5"/>
      <c r="AF48" s="6">
        <f t="shared" si="3"/>
        <v>-15400</v>
      </c>
      <c r="AG48" s="5">
        <v>1179490</v>
      </c>
      <c r="AH48" s="3" t="s">
        <v>107</v>
      </c>
      <c r="AI48" s="4"/>
    </row>
    <row r="49" spans="1:35" x14ac:dyDescent="0.45">
      <c r="A49" s="2" t="s">
        <v>29</v>
      </c>
      <c r="B49" s="2" t="s">
        <v>30</v>
      </c>
      <c r="C49" s="2" t="s">
        <v>31</v>
      </c>
      <c r="D49" s="2">
        <f>_xlfn.XLOOKUP(C49,Sheet2!A:A,Sheet2!B:B)</f>
        <v>1</v>
      </c>
      <c r="E49" s="2" t="str">
        <f>_xlfn.XLOOKUP(C49,Sheet2!A:A,Sheet2!C:C)</f>
        <v>BS</v>
      </c>
      <c r="F49" s="3"/>
      <c r="G49" s="4">
        <v>45900</v>
      </c>
      <c r="H49" s="6">
        <f t="shared" si="0"/>
        <v>2025</v>
      </c>
      <c r="I49" s="6">
        <f t="shared" si="1"/>
        <v>8</v>
      </c>
      <c r="J49" s="12">
        <f t="shared" si="2"/>
        <v>45870</v>
      </c>
      <c r="K49" s="2">
        <v>1070</v>
      </c>
      <c r="L49" s="4">
        <v>46022</v>
      </c>
      <c r="M49" s="2">
        <v>500070</v>
      </c>
      <c r="O49" s="2" t="s">
        <v>32</v>
      </c>
      <c r="R49" s="2" t="s">
        <v>33</v>
      </c>
      <c r="T49" s="2" t="s">
        <v>34</v>
      </c>
      <c r="W49" s="2" t="s">
        <v>48</v>
      </c>
      <c r="X49" s="3" t="s">
        <v>49</v>
      </c>
      <c r="Y49" s="2" t="s">
        <v>34</v>
      </c>
      <c r="Z49" s="2" t="s">
        <v>39</v>
      </c>
      <c r="AA49" s="2" t="s">
        <v>40</v>
      </c>
      <c r="AC49" s="5"/>
      <c r="AD49" s="6">
        <v>330</v>
      </c>
      <c r="AE49" s="5"/>
      <c r="AF49" s="6">
        <f t="shared" si="3"/>
        <v>-330</v>
      </c>
      <c r="AG49" s="5">
        <v>1179160</v>
      </c>
      <c r="AH49" s="3" t="s">
        <v>108</v>
      </c>
      <c r="AI49" s="4"/>
    </row>
    <row r="50" spans="1:35" x14ac:dyDescent="0.45">
      <c r="A50" s="2" t="s">
        <v>29</v>
      </c>
      <c r="B50" s="2" t="s">
        <v>30</v>
      </c>
      <c r="C50" s="2" t="s">
        <v>31</v>
      </c>
      <c r="D50" s="2">
        <f>_xlfn.XLOOKUP(C50,Sheet2!A:A,Sheet2!B:B)</f>
        <v>1</v>
      </c>
      <c r="E50" s="2" t="str">
        <f>_xlfn.XLOOKUP(C50,Sheet2!A:A,Sheet2!C:C)</f>
        <v>BS</v>
      </c>
      <c r="F50" s="3"/>
      <c r="G50" s="4">
        <v>45901</v>
      </c>
      <c r="H50" s="6">
        <f t="shared" si="0"/>
        <v>2025</v>
      </c>
      <c r="I50" s="6">
        <f t="shared" si="1"/>
        <v>9</v>
      </c>
      <c r="J50" s="12">
        <f t="shared" si="2"/>
        <v>45901</v>
      </c>
      <c r="K50" s="2">
        <v>1075</v>
      </c>
      <c r="L50" s="4">
        <v>46022</v>
      </c>
      <c r="M50" s="2">
        <v>500075</v>
      </c>
      <c r="O50" s="2" t="s">
        <v>32</v>
      </c>
      <c r="R50" s="2" t="s">
        <v>33</v>
      </c>
      <c r="T50" s="2" t="s">
        <v>34</v>
      </c>
      <c r="W50" s="2" t="s">
        <v>37</v>
      </c>
      <c r="X50" s="3" t="s">
        <v>38</v>
      </c>
      <c r="Y50" s="2" t="s">
        <v>34</v>
      </c>
      <c r="Z50" s="2" t="s">
        <v>39</v>
      </c>
      <c r="AA50" s="2" t="s">
        <v>40</v>
      </c>
      <c r="AC50" s="5"/>
      <c r="AD50" s="6">
        <v>65000</v>
      </c>
      <c r="AE50" s="5"/>
      <c r="AF50" s="6">
        <f t="shared" si="3"/>
        <v>-65000</v>
      </c>
      <c r="AG50" s="5">
        <v>1114160</v>
      </c>
      <c r="AH50" s="3" t="s">
        <v>109</v>
      </c>
      <c r="AI50" s="4"/>
    </row>
    <row r="51" spans="1:35" x14ac:dyDescent="0.45">
      <c r="A51" s="2" t="s">
        <v>29</v>
      </c>
      <c r="B51" s="2" t="s">
        <v>30</v>
      </c>
      <c r="C51" s="2" t="s">
        <v>31</v>
      </c>
      <c r="D51" s="2">
        <f>_xlfn.XLOOKUP(C51,Sheet2!A:A,Sheet2!B:B)</f>
        <v>1</v>
      </c>
      <c r="E51" s="2" t="str">
        <f>_xlfn.XLOOKUP(C51,Sheet2!A:A,Sheet2!C:C)</f>
        <v>BS</v>
      </c>
      <c r="F51" s="3"/>
      <c r="G51" s="4">
        <v>45910</v>
      </c>
      <c r="H51" s="6">
        <f t="shared" si="0"/>
        <v>2025</v>
      </c>
      <c r="I51" s="6">
        <f t="shared" si="1"/>
        <v>9</v>
      </c>
      <c r="J51" s="12">
        <f t="shared" si="2"/>
        <v>45901</v>
      </c>
      <c r="K51" s="2">
        <v>1074</v>
      </c>
      <c r="L51" s="4">
        <v>46022</v>
      </c>
      <c r="M51" s="2">
        <v>500074</v>
      </c>
      <c r="O51" s="2" t="s">
        <v>32</v>
      </c>
      <c r="R51" s="2" t="s">
        <v>33</v>
      </c>
      <c r="T51" s="2" t="s">
        <v>34</v>
      </c>
      <c r="W51" s="2" t="s">
        <v>52</v>
      </c>
      <c r="X51" s="3" t="s">
        <v>65</v>
      </c>
      <c r="Y51" s="2" t="s">
        <v>34</v>
      </c>
      <c r="AB51" s="6">
        <v>230000</v>
      </c>
      <c r="AC51" s="5"/>
      <c r="AE51" s="5"/>
      <c r="AF51" s="6">
        <f t="shared" si="3"/>
        <v>230000</v>
      </c>
      <c r="AG51" s="5">
        <v>1344160</v>
      </c>
      <c r="AH51" s="3" t="s">
        <v>110</v>
      </c>
      <c r="AI51" s="4"/>
    </row>
    <row r="52" spans="1:35" x14ac:dyDescent="0.45">
      <c r="A52" s="2" t="s">
        <v>29</v>
      </c>
      <c r="B52" s="2" t="s">
        <v>30</v>
      </c>
      <c r="C52" s="2" t="s">
        <v>31</v>
      </c>
      <c r="D52" s="2">
        <f>_xlfn.XLOOKUP(C52,Sheet2!A:A,Sheet2!B:B)</f>
        <v>1</v>
      </c>
      <c r="E52" s="2" t="str">
        <f>_xlfn.XLOOKUP(C52,Sheet2!A:A,Sheet2!C:C)</f>
        <v>BS</v>
      </c>
      <c r="F52" s="3"/>
      <c r="G52" s="4">
        <v>45915</v>
      </c>
      <c r="H52" s="6">
        <f t="shared" si="0"/>
        <v>2025</v>
      </c>
      <c r="I52" s="6">
        <f t="shared" si="1"/>
        <v>9</v>
      </c>
      <c r="J52" s="12">
        <f t="shared" si="2"/>
        <v>45901</v>
      </c>
      <c r="K52" s="2">
        <v>1080</v>
      </c>
      <c r="L52" s="4">
        <v>46022</v>
      </c>
      <c r="M52" s="2">
        <v>500080</v>
      </c>
      <c r="O52" s="2" t="s">
        <v>32</v>
      </c>
      <c r="R52" s="2" t="s">
        <v>33</v>
      </c>
      <c r="T52" s="2" t="s">
        <v>34</v>
      </c>
      <c r="W52" s="2" t="s">
        <v>45</v>
      </c>
      <c r="X52" s="3" t="s">
        <v>46</v>
      </c>
      <c r="Y52" s="2" t="s">
        <v>34</v>
      </c>
      <c r="Z52" s="2" t="s">
        <v>39</v>
      </c>
      <c r="AA52" s="2" t="s">
        <v>40</v>
      </c>
      <c r="AC52" s="5"/>
      <c r="AD52" s="6">
        <v>3900</v>
      </c>
      <c r="AE52" s="5"/>
      <c r="AF52" s="6">
        <f t="shared" si="3"/>
        <v>-3900</v>
      </c>
      <c r="AG52" s="5">
        <v>1340260</v>
      </c>
      <c r="AH52" s="3" t="s">
        <v>111</v>
      </c>
      <c r="AI52" s="4"/>
    </row>
    <row r="53" spans="1:35" x14ac:dyDescent="0.45">
      <c r="A53" s="2" t="s">
        <v>29</v>
      </c>
      <c r="B53" s="2" t="s">
        <v>30</v>
      </c>
      <c r="C53" s="2" t="s">
        <v>31</v>
      </c>
      <c r="D53" s="2">
        <f>_xlfn.XLOOKUP(C53,Sheet2!A:A,Sheet2!B:B)</f>
        <v>1</v>
      </c>
      <c r="E53" s="2" t="str">
        <f>_xlfn.XLOOKUP(C53,Sheet2!A:A,Sheet2!C:C)</f>
        <v>BS</v>
      </c>
      <c r="F53" s="3"/>
      <c r="G53" s="4">
        <v>45922</v>
      </c>
      <c r="H53" s="6">
        <f t="shared" si="0"/>
        <v>2025</v>
      </c>
      <c r="I53" s="6">
        <f t="shared" si="1"/>
        <v>9</v>
      </c>
      <c r="J53" s="12">
        <f t="shared" si="2"/>
        <v>45901</v>
      </c>
      <c r="K53" s="2">
        <v>1082</v>
      </c>
      <c r="L53" s="4">
        <v>46022</v>
      </c>
      <c r="M53" s="2">
        <v>500082</v>
      </c>
      <c r="O53" s="2" t="s">
        <v>32</v>
      </c>
      <c r="R53" s="2" t="s">
        <v>33</v>
      </c>
      <c r="T53" s="2" t="s">
        <v>34</v>
      </c>
      <c r="W53" s="2" t="s">
        <v>80</v>
      </c>
      <c r="X53" s="3" t="s">
        <v>81</v>
      </c>
      <c r="Y53" s="2" t="s">
        <v>34</v>
      </c>
      <c r="Z53" s="2" t="s">
        <v>39</v>
      </c>
      <c r="AA53" s="2" t="s">
        <v>40</v>
      </c>
      <c r="AC53" s="5"/>
      <c r="AD53" s="6">
        <v>1800</v>
      </c>
      <c r="AE53" s="5"/>
      <c r="AF53" s="6">
        <f t="shared" si="3"/>
        <v>-1800</v>
      </c>
      <c r="AG53" s="5">
        <v>1338460</v>
      </c>
      <c r="AH53" s="3" t="s">
        <v>112</v>
      </c>
      <c r="AI53" s="4"/>
    </row>
    <row r="54" spans="1:35" x14ac:dyDescent="0.45">
      <c r="A54" s="2" t="s">
        <v>29</v>
      </c>
      <c r="B54" s="2" t="s">
        <v>30</v>
      </c>
      <c r="C54" s="2" t="s">
        <v>31</v>
      </c>
      <c r="D54" s="2">
        <f>_xlfn.XLOOKUP(C54,Sheet2!A:A,Sheet2!B:B)</f>
        <v>1</v>
      </c>
      <c r="E54" s="2" t="str">
        <f>_xlfn.XLOOKUP(C54,Sheet2!A:A,Sheet2!C:C)</f>
        <v>BS</v>
      </c>
      <c r="F54" s="3"/>
      <c r="G54" s="4">
        <v>45927</v>
      </c>
      <c r="H54" s="6">
        <f t="shared" si="0"/>
        <v>2025</v>
      </c>
      <c r="I54" s="6">
        <f t="shared" si="1"/>
        <v>9</v>
      </c>
      <c r="J54" s="12">
        <f t="shared" si="2"/>
        <v>45901</v>
      </c>
      <c r="K54" s="2">
        <v>1078</v>
      </c>
      <c r="L54" s="4">
        <v>46022</v>
      </c>
      <c r="M54" s="2">
        <v>500078</v>
      </c>
      <c r="O54" s="2" t="s">
        <v>32</v>
      </c>
      <c r="R54" s="2" t="s">
        <v>33</v>
      </c>
      <c r="T54" s="2" t="s">
        <v>34</v>
      </c>
      <c r="W54" s="2" t="s">
        <v>61</v>
      </c>
      <c r="X54" s="3"/>
      <c r="Y54" s="2" t="s">
        <v>34</v>
      </c>
      <c r="AC54" s="5"/>
      <c r="AD54" s="6">
        <v>15400</v>
      </c>
      <c r="AE54" s="5"/>
      <c r="AF54" s="6">
        <f t="shared" si="3"/>
        <v>-15400</v>
      </c>
      <c r="AG54" s="5">
        <v>1323060</v>
      </c>
      <c r="AH54" s="3" t="s">
        <v>113</v>
      </c>
      <c r="AI54" s="4"/>
    </row>
    <row r="55" spans="1:35" x14ac:dyDescent="0.45">
      <c r="A55" s="2" t="s">
        <v>29</v>
      </c>
      <c r="B55" s="2" t="s">
        <v>30</v>
      </c>
      <c r="C55" s="2" t="s">
        <v>31</v>
      </c>
      <c r="D55" s="2">
        <f>_xlfn.XLOOKUP(C55,Sheet2!A:A,Sheet2!B:B)</f>
        <v>1</v>
      </c>
      <c r="E55" s="2" t="str">
        <f>_xlfn.XLOOKUP(C55,Sheet2!A:A,Sheet2!C:C)</f>
        <v>BS</v>
      </c>
      <c r="F55" s="3"/>
      <c r="G55" s="4">
        <v>45930</v>
      </c>
      <c r="H55" s="6">
        <f t="shared" si="0"/>
        <v>2025</v>
      </c>
      <c r="I55" s="6">
        <f t="shared" si="1"/>
        <v>9</v>
      </c>
      <c r="J55" s="12">
        <f t="shared" si="2"/>
        <v>45901</v>
      </c>
      <c r="K55" s="2">
        <v>1079</v>
      </c>
      <c r="L55" s="4">
        <v>46022</v>
      </c>
      <c r="M55" s="2">
        <v>500079</v>
      </c>
      <c r="O55" s="2" t="s">
        <v>32</v>
      </c>
      <c r="R55" s="2" t="s">
        <v>33</v>
      </c>
      <c r="T55" s="2" t="s">
        <v>34</v>
      </c>
      <c r="W55" s="2" t="s">
        <v>48</v>
      </c>
      <c r="X55" s="3" t="s">
        <v>49</v>
      </c>
      <c r="Y55" s="2" t="s">
        <v>34</v>
      </c>
      <c r="Z55" s="2" t="s">
        <v>39</v>
      </c>
      <c r="AA55" s="2" t="s">
        <v>40</v>
      </c>
      <c r="AC55" s="5"/>
      <c r="AD55" s="6">
        <v>330</v>
      </c>
      <c r="AE55" s="5"/>
      <c r="AF55" s="6">
        <f t="shared" si="3"/>
        <v>-330</v>
      </c>
      <c r="AG55" s="5">
        <v>1322730</v>
      </c>
      <c r="AH55" s="3" t="s">
        <v>114</v>
      </c>
      <c r="AI55" s="4"/>
    </row>
    <row r="56" spans="1:35" x14ac:dyDescent="0.45">
      <c r="A56" s="2" t="s">
        <v>29</v>
      </c>
      <c r="B56" s="2" t="s">
        <v>30</v>
      </c>
      <c r="C56" s="2" t="s">
        <v>31</v>
      </c>
      <c r="D56" s="2">
        <f>_xlfn.XLOOKUP(C56,Sheet2!A:A,Sheet2!B:B)</f>
        <v>1</v>
      </c>
      <c r="E56" s="2" t="str">
        <f>_xlfn.XLOOKUP(C56,Sheet2!A:A,Sheet2!C:C)</f>
        <v>BS</v>
      </c>
      <c r="F56" s="3"/>
      <c r="G56" s="4">
        <v>45930</v>
      </c>
      <c r="H56" s="6">
        <f t="shared" si="0"/>
        <v>2025</v>
      </c>
      <c r="I56" s="6">
        <f t="shared" si="1"/>
        <v>9</v>
      </c>
      <c r="J56" s="12">
        <f t="shared" si="2"/>
        <v>45901</v>
      </c>
      <c r="K56" s="2">
        <v>1081</v>
      </c>
      <c r="L56" s="4">
        <v>46022</v>
      </c>
      <c r="M56" s="2">
        <v>500081</v>
      </c>
      <c r="O56" s="2" t="s">
        <v>32</v>
      </c>
      <c r="R56" s="2" t="s">
        <v>33</v>
      </c>
      <c r="T56" s="2" t="s">
        <v>34</v>
      </c>
      <c r="W56" s="2" t="s">
        <v>71</v>
      </c>
      <c r="X56" s="3" t="s">
        <v>72</v>
      </c>
      <c r="Y56" s="2" t="s">
        <v>34</v>
      </c>
      <c r="AC56" s="5"/>
      <c r="AD56" s="6">
        <v>30000</v>
      </c>
      <c r="AE56" s="5"/>
      <c r="AF56" s="6">
        <f t="shared" si="3"/>
        <v>-30000</v>
      </c>
      <c r="AG56" s="5">
        <v>1292730</v>
      </c>
      <c r="AH56" s="3" t="s">
        <v>115</v>
      </c>
      <c r="AI56" s="4"/>
    </row>
    <row r="57" spans="1:35" x14ac:dyDescent="0.45">
      <c r="A57" s="2" t="s">
        <v>29</v>
      </c>
      <c r="B57" s="2" t="s">
        <v>30</v>
      </c>
      <c r="C57" s="2" t="s">
        <v>31</v>
      </c>
      <c r="D57" s="2">
        <f>_xlfn.XLOOKUP(C57,Sheet2!A:A,Sheet2!B:B)</f>
        <v>1</v>
      </c>
      <c r="E57" s="2" t="str">
        <f>_xlfn.XLOOKUP(C57,Sheet2!A:A,Sheet2!C:C)</f>
        <v>BS</v>
      </c>
      <c r="F57" s="3"/>
      <c r="G57" s="4">
        <v>45931</v>
      </c>
      <c r="H57" s="6">
        <f t="shared" si="0"/>
        <v>2025</v>
      </c>
      <c r="I57" s="6">
        <f t="shared" si="1"/>
        <v>10</v>
      </c>
      <c r="J57" s="12">
        <f t="shared" si="2"/>
        <v>45931</v>
      </c>
      <c r="K57" s="2">
        <v>1085</v>
      </c>
      <c r="L57" s="4">
        <v>46022</v>
      </c>
      <c r="M57" s="2">
        <v>500085</v>
      </c>
      <c r="O57" s="2" t="s">
        <v>32</v>
      </c>
      <c r="R57" s="2" t="s">
        <v>33</v>
      </c>
      <c r="T57" s="2" t="s">
        <v>34</v>
      </c>
      <c r="W57" s="2" t="s">
        <v>37</v>
      </c>
      <c r="X57" s="3" t="s">
        <v>38</v>
      </c>
      <c r="Y57" s="2" t="s">
        <v>34</v>
      </c>
      <c r="Z57" s="2" t="s">
        <v>39</v>
      </c>
      <c r="AA57" s="2" t="s">
        <v>40</v>
      </c>
      <c r="AC57" s="5"/>
      <c r="AD57" s="6">
        <v>65000</v>
      </c>
      <c r="AE57" s="5"/>
      <c r="AF57" s="6">
        <f t="shared" si="3"/>
        <v>-65000</v>
      </c>
      <c r="AG57" s="5">
        <v>1227730</v>
      </c>
      <c r="AH57" s="3" t="s">
        <v>116</v>
      </c>
      <c r="AI57" s="4"/>
    </row>
    <row r="58" spans="1:35" x14ac:dyDescent="0.45">
      <c r="A58" s="2" t="s">
        <v>29</v>
      </c>
      <c r="B58" s="2" t="s">
        <v>30</v>
      </c>
      <c r="C58" s="2" t="s">
        <v>31</v>
      </c>
      <c r="D58" s="2">
        <f>_xlfn.XLOOKUP(C58,Sheet2!A:A,Sheet2!B:B)</f>
        <v>1</v>
      </c>
      <c r="E58" s="2" t="str">
        <f>_xlfn.XLOOKUP(C58,Sheet2!A:A,Sheet2!C:C)</f>
        <v>BS</v>
      </c>
      <c r="F58" s="3"/>
      <c r="G58" s="4">
        <v>45940</v>
      </c>
      <c r="H58" s="6">
        <f t="shared" si="0"/>
        <v>2025</v>
      </c>
      <c r="I58" s="6">
        <f t="shared" si="1"/>
        <v>10</v>
      </c>
      <c r="J58" s="12">
        <f t="shared" si="2"/>
        <v>45931</v>
      </c>
      <c r="K58" s="2">
        <v>1084</v>
      </c>
      <c r="L58" s="4">
        <v>46022</v>
      </c>
      <c r="M58" s="2">
        <v>500084</v>
      </c>
      <c r="O58" s="2" t="s">
        <v>32</v>
      </c>
      <c r="R58" s="2" t="s">
        <v>33</v>
      </c>
      <c r="T58" s="2" t="s">
        <v>34</v>
      </c>
      <c r="W58" s="2" t="s">
        <v>52</v>
      </c>
      <c r="X58" s="3" t="s">
        <v>76</v>
      </c>
      <c r="Y58" s="2" t="s">
        <v>34</v>
      </c>
      <c r="AB58" s="6">
        <v>260000</v>
      </c>
      <c r="AC58" s="5"/>
      <c r="AE58" s="5"/>
      <c r="AF58" s="6">
        <f t="shared" si="3"/>
        <v>260000</v>
      </c>
      <c r="AG58" s="5">
        <v>1487730</v>
      </c>
      <c r="AH58" s="3" t="s">
        <v>117</v>
      </c>
      <c r="AI58" s="4"/>
    </row>
    <row r="59" spans="1:35" x14ac:dyDescent="0.45">
      <c r="A59" s="2" t="s">
        <v>29</v>
      </c>
      <c r="B59" s="2" t="s">
        <v>30</v>
      </c>
      <c r="C59" s="2" t="s">
        <v>31</v>
      </c>
      <c r="D59" s="2">
        <f>_xlfn.XLOOKUP(C59,Sheet2!A:A,Sheet2!B:B)</f>
        <v>1</v>
      </c>
      <c r="E59" s="2" t="str">
        <f>_xlfn.XLOOKUP(C59,Sheet2!A:A,Sheet2!C:C)</f>
        <v>BS</v>
      </c>
      <c r="F59" s="3"/>
      <c r="G59" s="4">
        <v>45942</v>
      </c>
      <c r="H59" s="6">
        <f t="shared" si="0"/>
        <v>2025</v>
      </c>
      <c r="I59" s="6">
        <f t="shared" si="1"/>
        <v>10</v>
      </c>
      <c r="J59" s="12">
        <f t="shared" si="2"/>
        <v>45931</v>
      </c>
      <c r="K59" s="2">
        <v>1091</v>
      </c>
      <c r="L59" s="4">
        <v>46022</v>
      </c>
      <c r="M59" s="2">
        <v>500091</v>
      </c>
      <c r="O59" s="2" t="s">
        <v>32</v>
      </c>
      <c r="R59" s="2" t="s">
        <v>33</v>
      </c>
      <c r="T59" s="2" t="s">
        <v>34</v>
      </c>
      <c r="W59" s="2" t="s">
        <v>42</v>
      </c>
      <c r="X59" s="3" t="s">
        <v>43</v>
      </c>
      <c r="Y59" s="2" t="s">
        <v>34</v>
      </c>
      <c r="Z59" s="2" t="s">
        <v>39</v>
      </c>
      <c r="AA59" s="2" t="s">
        <v>40</v>
      </c>
      <c r="AC59" s="5"/>
      <c r="AD59" s="6">
        <v>22000</v>
      </c>
      <c r="AE59" s="5"/>
      <c r="AF59" s="6">
        <f t="shared" si="3"/>
        <v>-22000</v>
      </c>
      <c r="AG59" s="5">
        <v>1465730</v>
      </c>
      <c r="AH59" s="3" t="s">
        <v>118</v>
      </c>
      <c r="AI59" s="4"/>
    </row>
    <row r="60" spans="1:35" x14ac:dyDescent="0.45">
      <c r="A60" s="2" t="s">
        <v>29</v>
      </c>
      <c r="B60" s="2" t="s">
        <v>30</v>
      </c>
      <c r="C60" s="2" t="s">
        <v>31</v>
      </c>
      <c r="D60" s="2">
        <f>_xlfn.XLOOKUP(C60,Sheet2!A:A,Sheet2!B:B)</f>
        <v>1</v>
      </c>
      <c r="E60" s="2" t="str">
        <f>_xlfn.XLOOKUP(C60,Sheet2!A:A,Sheet2!C:C)</f>
        <v>BS</v>
      </c>
      <c r="F60" s="3"/>
      <c r="G60" s="4">
        <v>45950</v>
      </c>
      <c r="H60" s="6">
        <f t="shared" si="0"/>
        <v>2025</v>
      </c>
      <c r="I60" s="6">
        <f t="shared" si="1"/>
        <v>10</v>
      </c>
      <c r="J60" s="12">
        <f t="shared" si="2"/>
        <v>45931</v>
      </c>
      <c r="K60" s="2">
        <v>1090</v>
      </c>
      <c r="L60" s="4">
        <v>46022</v>
      </c>
      <c r="M60" s="2">
        <v>500090</v>
      </c>
      <c r="O60" s="2" t="s">
        <v>32</v>
      </c>
      <c r="R60" s="2" t="s">
        <v>33</v>
      </c>
      <c r="T60" s="2" t="s">
        <v>34</v>
      </c>
      <c r="W60" s="2" t="s">
        <v>55</v>
      </c>
      <c r="X60" s="3" t="s">
        <v>56</v>
      </c>
      <c r="Y60" s="2" t="s">
        <v>34</v>
      </c>
      <c r="Z60" s="2" t="s">
        <v>39</v>
      </c>
      <c r="AA60" s="2" t="s">
        <v>40</v>
      </c>
      <c r="AC60" s="5"/>
      <c r="AD60" s="6">
        <v>4700</v>
      </c>
      <c r="AE60" s="5"/>
      <c r="AF60" s="6">
        <f t="shared" si="3"/>
        <v>-4700</v>
      </c>
      <c r="AG60" s="5">
        <v>1461030</v>
      </c>
      <c r="AH60" s="3" t="s">
        <v>119</v>
      </c>
      <c r="AI60" s="4"/>
    </row>
    <row r="61" spans="1:35" x14ac:dyDescent="0.45">
      <c r="A61" s="2" t="s">
        <v>29</v>
      </c>
      <c r="B61" s="2" t="s">
        <v>30</v>
      </c>
      <c r="C61" s="2" t="s">
        <v>31</v>
      </c>
      <c r="D61" s="2">
        <f>_xlfn.XLOOKUP(C61,Sheet2!A:A,Sheet2!B:B)</f>
        <v>1</v>
      </c>
      <c r="E61" s="2" t="str">
        <f>_xlfn.XLOOKUP(C61,Sheet2!A:A,Sheet2!C:C)</f>
        <v>BS</v>
      </c>
      <c r="F61" s="3"/>
      <c r="G61" s="4">
        <v>45957</v>
      </c>
      <c r="H61" s="6">
        <f t="shared" si="0"/>
        <v>2025</v>
      </c>
      <c r="I61" s="6">
        <f t="shared" si="1"/>
        <v>10</v>
      </c>
      <c r="J61" s="12">
        <f t="shared" si="2"/>
        <v>45931</v>
      </c>
      <c r="K61" s="2">
        <v>1088</v>
      </c>
      <c r="L61" s="4">
        <v>46022</v>
      </c>
      <c r="M61" s="2">
        <v>500088</v>
      </c>
      <c r="O61" s="2" t="s">
        <v>32</v>
      </c>
      <c r="R61" s="2" t="s">
        <v>33</v>
      </c>
      <c r="T61" s="2" t="s">
        <v>34</v>
      </c>
      <c r="W61" s="2" t="s">
        <v>61</v>
      </c>
      <c r="X61" s="3"/>
      <c r="Y61" s="2" t="s">
        <v>34</v>
      </c>
      <c r="AC61" s="5"/>
      <c r="AD61" s="6">
        <v>15400</v>
      </c>
      <c r="AE61" s="5"/>
      <c r="AF61" s="6">
        <f t="shared" si="3"/>
        <v>-15400</v>
      </c>
      <c r="AG61" s="5">
        <v>1445630</v>
      </c>
      <c r="AH61" s="3" t="s">
        <v>120</v>
      </c>
      <c r="AI61" s="4"/>
    </row>
    <row r="62" spans="1:35" x14ac:dyDescent="0.45">
      <c r="A62" s="2" t="s">
        <v>29</v>
      </c>
      <c r="B62" s="2" t="s">
        <v>30</v>
      </c>
      <c r="C62" s="2" t="s">
        <v>31</v>
      </c>
      <c r="D62" s="2">
        <f>_xlfn.XLOOKUP(C62,Sheet2!A:A,Sheet2!B:B)</f>
        <v>1</v>
      </c>
      <c r="E62" s="2" t="str">
        <f>_xlfn.XLOOKUP(C62,Sheet2!A:A,Sheet2!C:C)</f>
        <v>BS</v>
      </c>
      <c r="F62" s="3"/>
      <c r="G62" s="4">
        <v>45961</v>
      </c>
      <c r="H62" s="6">
        <f t="shared" si="0"/>
        <v>2025</v>
      </c>
      <c r="I62" s="6">
        <f t="shared" si="1"/>
        <v>10</v>
      </c>
      <c r="J62" s="12">
        <f t="shared" si="2"/>
        <v>45931</v>
      </c>
      <c r="K62" s="2">
        <v>1089</v>
      </c>
      <c r="L62" s="4">
        <v>46022</v>
      </c>
      <c r="M62" s="2">
        <v>500089</v>
      </c>
      <c r="O62" s="2" t="s">
        <v>32</v>
      </c>
      <c r="R62" s="2" t="s">
        <v>33</v>
      </c>
      <c r="T62" s="2" t="s">
        <v>34</v>
      </c>
      <c r="W62" s="2" t="s">
        <v>48</v>
      </c>
      <c r="X62" s="3" t="s">
        <v>49</v>
      </c>
      <c r="Y62" s="2" t="s">
        <v>34</v>
      </c>
      <c r="Z62" s="2" t="s">
        <v>39</v>
      </c>
      <c r="AA62" s="2" t="s">
        <v>40</v>
      </c>
      <c r="AC62" s="5"/>
      <c r="AD62" s="6">
        <v>330</v>
      </c>
      <c r="AE62" s="5"/>
      <c r="AF62" s="6">
        <f t="shared" si="3"/>
        <v>-330</v>
      </c>
      <c r="AG62" s="5">
        <v>1445300</v>
      </c>
      <c r="AH62" s="3" t="s">
        <v>121</v>
      </c>
      <c r="AI62" s="4"/>
    </row>
    <row r="63" spans="1:35" x14ac:dyDescent="0.45">
      <c r="A63" s="2" t="s">
        <v>29</v>
      </c>
      <c r="B63" s="2" t="s">
        <v>30</v>
      </c>
      <c r="C63" s="2" t="s">
        <v>31</v>
      </c>
      <c r="D63" s="2">
        <f>_xlfn.XLOOKUP(C63,Sheet2!A:A,Sheet2!B:B)</f>
        <v>1</v>
      </c>
      <c r="E63" s="2" t="str">
        <f>_xlfn.XLOOKUP(C63,Sheet2!A:A,Sheet2!C:C)</f>
        <v>BS</v>
      </c>
      <c r="F63" s="3"/>
      <c r="G63" s="4">
        <v>45962</v>
      </c>
      <c r="H63" s="6">
        <f t="shared" si="0"/>
        <v>2025</v>
      </c>
      <c r="I63" s="6">
        <f t="shared" si="1"/>
        <v>11</v>
      </c>
      <c r="J63" s="12">
        <f t="shared" si="2"/>
        <v>45962</v>
      </c>
      <c r="K63" s="2">
        <v>1094</v>
      </c>
      <c r="L63" s="4">
        <v>46022</v>
      </c>
      <c r="M63" s="2">
        <v>500094</v>
      </c>
      <c r="O63" s="2" t="s">
        <v>32</v>
      </c>
      <c r="R63" s="2" t="s">
        <v>33</v>
      </c>
      <c r="T63" s="2" t="s">
        <v>34</v>
      </c>
      <c r="W63" s="2" t="s">
        <v>37</v>
      </c>
      <c r="X63" s="3" t="s">
        <v>38</v>
      </c>
      <c r="Y63" s="2" t="s">
        <v>34</v>
      </c>
      <c r="Z63" s="2" t="s">
        <v>39</v>
      </c>
      <c r="AA63" s="2" t="s">
        <v>40</v>
      </c>
      <c r="AC63" s="5"/>
      <c r="AD63" s="6">
        <v>65000</v>
      </c>
      <c r="AE63" s="5"/>
      <c r="AF63" s="6">
        <f t="shared" si="3"/>
        <v>-65000</v>
      </c>
      <c r="AG63" s="5">
        <v>1380300</v>
      </c>
      <c r="AH63" s="3" t="s">
        <v>122</v>
      </c>
      <c r="AI63" s="4"/>
    </row>
    <row r="64" spans="1:35" x14ac:dyDescent="0.45">
      <c r="A64" s="2" t="s">
        <v>29</v>
      </c>
      <c r="B64" s="2" t="s">
        <v>30</v>
      </c>
      <c r="C64" s="2" t="s">
        <v>31</v>
      </c>
      <c r="D64" s="2">
        <f>_xlfn.XLOOKUP(C64,Sheet2!A:A,Sheet2!B:B)</f>
        <v>1</v>
      </c>
      <c r="E64" s="2" t="str">
        <f>_xlfn.XLOOKUP(C64,Sheet2!A:A,Sheet2!C:C)</f>
        <v>BS</v>
      </c>
      <c r="F64" s="3"/>
      <c r="G64" s="4">
        <v>45971</v>
      </c>
      <c r="H64" s="6">
        <f t="shared" si="0"/>
        <v>2025</v>
      </c>
      <c r="I64" s="6">
        <f t="shared" si="1"/>
        <v>11</v>
      </c>
      <c r="J64" s="12">
        <f t="shared" si="2"/>
        <v>45962</v>
      </c>
      <c r="K64" s="2">
        <v>1093</v>
      </c>
      <c r="L64" s="4">
        <v>46022</v>
      </c>
      <c r="M64" s="2">
        <v>500093</v>
      </c>
      <c r="O64" s="2" t="s">
        <v>32</v>
      </c>
      <c r="R64" s="2" t="s">
        <v>33</v>
      </c>
      <c r="T64" s="2" t="s">
        <v>34</v>
      </c>
      <c r="W64" s="2" t="s">
        <v>52</v>
      </c>
      <c r="X64" s="3" t="s">
        <v>53</v>
      </c>
      <c r="Y64" s="2" t="s">
        <v>34</v>
      </c>
      <c r="AB64" s="6">
        <v>250000</v>
      </c>
      <c r="AC64" s="5"/>
      <c r="AE64" s="5"/>
      <c r="AF64" s="6">
        <f t="shared" si="3"/>
        <v>250000</v>
      </c>
      <c r="AG64" s="5">
        <v>1630300</v>
      </c>
      <c r="AH64" s="3" t="s">
        <v>123</v>
      </c>
      <c r="AI64" s="4"/>
    </row>
    <row r="65" spans="1:35" x14ac:dyDescent="0.45">
      <c r="A65" s="2" t="s">
        <v>29</v>
      </c>
      <c r="B65" s="2" t="s">
        <v>30</v>
      </c>
      <c r="C65" s="2" t="s">
        <v>31</v>
      </c>
      <c r="D65" s="2">
        <f>_xlfn.XLOOKUP(C65,Sheet2!A:A,Sheet2!B:B)</f>
        <v>1</v>
      </c>
      <c r="E65" s="2" t="str">
        <f>_xlfn.XLOOKUP(C65,Sheet2!A:A,Sheet2!C:C)</f>
        <v>BS</v>
      </c>
      <c r="F65" s="3"/>
      <c r="G65" s="4">
        <v>45979</v>
      </c>
      <c r="H65" s="6">
        <f t="shared" si="0"/>
        <v>2025</v>
      </c>
      <c r="I65" s="6">
        <f t="shared" si="1"/>
        <v>11</v>
      </c>
      <c r="J65" s="12">
        <f t="shared" si="2"/>
        <v>45962</v>
      </c>
      <c r="K65" s="2">
        <v>1099</v>
      </c>
      <c r="L65" s="4">
        <v>46022</v>
      </c>
      <c r="M65" s="2">
        <v>500099</v>
      </c>
      <c r="O65" s="2" t="s">
        <v>32</v>
      </c>
      <c r="R65" s="2" t="s">
        <v>33</v>
      </c>
      <c r="T65" s="2" t="s">
        <v>34</v>
      </c>
      <c r="W65" s="2" t="s">
        <v>67</v>
      </c>
      <c r="X65" s="3" t="s">
        <v>68</v>
      </c>
      <c r="Y65" s="2" t="s">
        <v>34</v>
      </c>
      <c r="Z65" s="2" t="s">
        <v>39</v>
      </c>
      <c r="AA65" s="2" t="s">
        <v>40</v>
      </c>
      <c r="AC65" s="5"/>
      <c r="AD65" s="6">
        <v>4100</v>
      </c>
      <c r="AE65" s="5"/>
      <c r="AF65" s="6">
        <f t="shared" si="3"/>
        <v>-4100</v>
      </c>
      <c r="AG65" s="5">
        <v>1626200</v>
      </c>
      <c r="AH65" s="3" t="s">
        <v>124</v>
      </c>
      <c r="AI65" s="4"/>
    </row>
    <row r="66" spans="1:35" x14ac:dyDescent="0.45">
      <c r="A66" s="2" t="s">
        <v>29</v>
      </c>
      <c r="B66" s="2" t="s">
        <v>30</v>
      </c>
      <c r="C66" s="2" t="s">
        <v>31</v>
      </c>
      <c r="D66" s="2">
        <f>_xlfn.XLOOKUP(C66,Sheet2!A:A,Sheet2!B:B)</f>
        <v>1</v>
      </c>
      <c r="E66" s="2" t="str">
        <f>_xlfn.XLOOKUP(C66,Sheet2!A:A,Sheet2!C:C)</f>
        <v>BS</v>
      </c>
      <c r="F66" s="3"/>
      <c r="G66" s="4">
        <v>45986</v>
      </c>
      <c r="H66" s="6">
        <f t="shared" si="0"/>
        <v>2025</v>
      </c>
      <c r="I66" s="6">
        <f t="shared" si="1"/>
        <v>11</v>
      </c>
      <c r="J66" s="12">
        <f t="shared" si="2"/>
        <v>45962</v>
      </c>
      <c r="K66" s="2">
        <v>1100</v>
      </c>
      <c r="L66" s="4">
        <v>46022</v>
      </c>
      <c r="M66" s="2">
        <v>500100</v>
      </c>
      <c r="O66" s="2" t="s">
        <v>32</v>
      </c>
      <c r="R66" s="2" t="s">
        <v>33</v>
      </c>
      <c r="T66" s="2" t="s">
        <v>34</v>
      </c>
      <c r="W66" s="2" t="s">
        <v>58</v>
      </c>
      <c r="X66" s="3" t="s">
        <v>59</v>
      </c>
      <c r="Y66" s="2" t="s">
        <v>34</v>
      </c>
      <c r="Z66" s="2" t="s">
        <v>39</v>
      </c>
      <c r="AA66" s="2" t="s">
        <v>40</v>
      </c>
      <c r="AC66" s="5"/>
      <c r="AD66" s="6">
        <v>55000</v>
      </c>
      <c r="AE66" s="5"/>
      <c r="AF66" s="6">
        <f t="shared" si="3"/>
        <v>-55000</v>
      </c>
      <c r="AG66" s="5">
        <v>1571200</v>
      </c>
      <c r="AH66" s="3" t="s">
        <v>125</v>
      </c>
      <c r="AI66" s="4"/>
    </row>
    <row r="67" spans="1:35" x14ac:dyDescent="0.45">
      <c r="A67" s="2" t="s">
        <v>29</v>
      </c>
      <c r="B67" s="2" t="s">
        <v>30</v>
      </c>
      <c r="C67" s="2" t="s">
        <v>31</v>
      </c>
      <c r="D67" s="2">
        <f>_xlfn.XLOOKUP(C67,Sheet2!A:A,Sheet2!B:B)</f>
        <v>1</v>
      </c>
      <c r="E67" s="2" t="str">
        <f>_xlfn.XLOOKUP(C67,Sheet2!A:A,Sheet2!C:C)</f>
        <v>BS</v>
      </c>
      <c r="F67" s="3"/>
      <c r="G67" s="4">
        <v>45988</v>
      </c>
      <c r="H67" s="6">
        <f t="shared" ref="H67:H130" si="4">YEAR(G67)</f>
        <v>2025</v>
      </c>
      <c r="I67" s="6">
        <f t="shared" ref="I67:I130" si="5">MONTH(G67)</f>
        <v>11</v>
      </c>
      <c r="J67" s="12">
        <f t="shared" ref="J67:J130" si="6">_xlfn.CONCAT(H67,"/",I67)*1</f>
        <v>45962</v>
      </c>
      <c r="K67" s="2">
        <v>1097</v>
      </c>
      <c r="L67" s="4">
        <v>46022</v>
      </c>
      <c r="M67" s="2">
        <v>500097</v>
      </c>
      <c r="O67" s="2" t="s">
        <v>32</v>
      </c>
      <c r="R67" s="2" t="s">
        <v>33</v>
      </c>
      <c r="T67" s="2" t="s">
        <v>34</v>
      </c>
      <c r="W67" s="2" t="s">
        <v>61</v>
      </c>
      <c r="X67" s="3"/>
      <c r="Y67" s="2" t="s">
        <v>34</v>
      </c>
      <c r="AC67" s="5"/>
      <c r="AD67" s="6">
        <v>15400</v>
      </c>
      <c r="AE67" s="5"/>
      <c r="AF67" s="6">
        <f t="shared" ref="AF67:AF130" si="7">AB67-AD67</f>
        <v>-15400</v>
      </c>
      <c r="AG67" s="5">
        <v>1555800</v>
      </c>
      <c r="AH67" s="3" t="s">
        <v>126</v>
      </c>
      <c r="AI67" s="4"/>
    </row>
    <row r="68" spans="1:35" x14ac:dyDescent="0.45">
      <c r="A68" s="2" t="s">
        <v>29</v>
      </c>
      <c r="B68" s="2" t="s">
        <v>30</v>
      </c>
      <c r="C68" s="2" t="s">
        <v>31</v>
      </c>
      <c r="D68" s="2">
        <f>_xlfn.XLOOKUP(C68,Sheet2!A:A,Sheet2!B:B)</f>
        <v>1</v>
      </c>
      <c r="E68" s="2" t="str">
        <f>_xlfn.XLOOKUP(C68,Sheet2!A:A,Sheet2!C:C)</f>
        <v>BS</v>
      </c>
      <c r="F68" s="3"/>
      <c r="G68" s="4">
        <v>45991</v>
      </c>
      <c r="H68" s="6">
        <f t="shared" si="4"/>
        <v>2025</v>
      </c>
      <c r="I68" s="6">
        <f t="shared" si="5"/>
        <v>11</v>
      </c>
      <c r="J68" s="12">
        <f t="shared" si="6"/>
        <v>45962</v>
      </c>
      <c r="K68" s="2">
        <v>1098</v>
      </c>
      <c r="L68" s="4">
        <v>46022</v>
      </c>
      <c r="M68" s="2">
        <v>500098</v>
      </c>
      <c r="O68" s="2" t="s">
        <v>32</v>
      </c>
      <c r="R68" s="2" t="s">
        <v>33</v>
      </c>
      <c r="T68" s="2" t="s">
        <v>34</v>
      </c>
      <c r="W68" s="2" t="s">
        <v>48</v>
      </c>
      <c r="X68" s="3" t="s">
        <v>49</v>
      </c>
      <c r="Y68" s="2" t="s">
        <v>34</v>
      </c>
      <c r="Z68" s="2" t="s">
        <v>39</v>
      </c>
      <c r="AA68" s="2" t="s">
        <v>40</v>
      </c>
      <c r="AC68" s="5"/>
      <c r="AD68" s="6">
        <v>330</v>
      </c>
      <c r="AE68" s="5"/>
      <c r="AF68" s="6">
        <f t="shared" si="7"/>
        <v>-330</v>
      </c>
      <c r="AG68" s="5">
        <v>1555470</v>
      </c>
      <c r="AH68" s="3" t="s">
        <v>127</v>
      </c>
      <c r="AI68" s="4"/>
    </row>
    <row r="69" spans="1:35" x14ac:dyDescent="0.45">
      <c r="A69" s="2" t="s">
        <v>29</v>
      </c>
      <c r="B69" s="2" t="s">
        <v>30</v>
      </c>
      <c r="C69" s="2" t="s">
        <v>31</v>
      </c>
      <c r="D69" s="2">
        <f>_xlfn.XLOOKUP(C69,Sheet2!A:A,Sheet2!B:B)</f>
        <v>1</v>
      </c>
      <c r="E69" s="2" t="str">
        <f>_xlfn.XLOOKUP(C69,Sheet2!A:A,Sheet2!C:C)</f>
        <v>BS</v>
      </c>
      <c r="F69" s="3"/>
      <c r="G69" s="4">
        <v>45992</v>
      </c>
      <c r="H69" s="6">
        <f t="shared" si="4"/>
        <v>2025</v>
      </c>
      <c r="I69" s="6">
        <f t="shared" si="5"/>
        <v>12</v>
      </c>
      <c r="J69" s="12">
        <f t="shared" si="6"/>
        <v>45992</v>
      </c>
      <c r="K69" s="2">
        <v>1103</v>
      </c>
      <c r="L69" s="4">
        <v>46022</v>
      </c>
      <c r="M69" s="2">
        <v>500103</v>
      </c>
      <c r="O69" s="2" t="s">
        <v>32</v>
      </c>
      <c r="R69" s="2" t="s">
        <v>33</v>
      </c>
      <c r="T69" s="2" t="s">
        <v>34</v>
      </c>
      <c r="W69" s="2" t="s">
        <v>37</v>
      </c>
      <c r="X69" s="3" t="s">
        <v>38</v>
      </c>
      <c r="Y69" s="2" t="s">
        <v>34</v>
      </c>
      <c r="Z69" s="2" t="s">
        <v>39</v>
      </c>
      <c r="AA69" s="2" t="s">
        <v>40</v>
      </c>
      <c r="AC69" s="5"/>
      <c r="AD69" s="6">
        <v>65000</v>
      </c>
      <c r="AE69" s="5"/>
      <c r="AF69" s="6">
        <f t="shared" si="7"/>
        <v>-65000</v>
      </c>
      <c r="AG69" s="5">
        <v>1490470</v>
      </c>
      <c r="AH69" s="3" t="s">
        <v>128</v>
      </c>
      <c r="AI69" s="4"/>
    </row>
    <row r="70" spans="1:35" x14ac:dyDescent="0.45">
      <c r="A70" s="2" t="s">
        <v>29</v>
      </c>
      <c r="B70" s="2" t="s">
        <v>30</v>
      </c>
      <c r="C70" s="2" t="s">
        <v>31</v>
      </c>
      <c r="D70" s="2">
        <f>_xlfn.XLOOKUP(C70,Sheet2!A:A,Sheet2!B:B)</f>
        <v>1</v>
      </c>
      <c r="E70" s="2" t="str">
        <f>_xlfn.XLOOKUP(C70,Sheet2!A:A,Sheet2!C:C)</f>
        <v>BS</v>
      </c>
      <c r="F70" s="3"/>
      <c r="G70" s="4">
        <v>46001</v>
      </c>
      <c r="H70" s="6">
        <f t="shared" si="4"/>
        <v>2025</v>
      </c>
      <c r="I70" s="6">
        <f t="shared" si="5"/>
        <v>12</v>
      </c>
      <c r="J70" s="12">
        <f t="shared" si="6"/>
        <v>45992</v>
      </c>
      <c r="K70" s="2">
        <v>1102</v>
      </c>
      <c r="L70" s="4">
        <v>46022</v>
      </c>
      <c r="M70" s="2">
        <v>500102</v>
      </c>
      <c r="O70" s="2" t="s">
        <v>32</v>
      </c>
      <c r="R70" s="2" t="s">
        <v>33</v>
      </c>
      <c r="T70" s="2" t="s">
        <v>34</v>
      </c>
      <c r="W70" s="2" t="s">
        <v>52</v>
      </c>
      <c r="X70" s="3" t="s">
        <v>65</v>
      </c>
      <c r="Y70" s="2" t="s">
        <v>34</v>
      </c>
      <c r="AB70" s="6">
        <v>290000</v>
      </c>
      <c r="AC70" s="5"/>
      <c r="AE70" s="5"/>
      <c r="AF70" s="6">
        <f t="shared" si="7"/>
        <v>290000</v>
      </c>
      <c r="AG70" s="5">
        <v>1780470</v>
      </c>
      <c r="AH70" s="3" t="s">
        <v>129</v>
      </c>
      <c r="AI70" s="4"/>
    </row>
    <row r="71" spans="1:35" x14ac:dyDescent="0.45">
      <c r="A71" s="2" t="s">
        <v>29</v>
      </c>
      <c r="B71" s="2" t="s">
        <v>30</v>
      </c>
      <c r="C71" s="2" t="s">
        <v>31</v>
      </c>
      <c r="D71" s="2">
        <f>_xlfn.XLOOKUP(C71,Sheet2!A:A,Sheet2!B:B)</f>
        <v>1</v>
      </c>
      <c r="E71" s="2" t="str">
        <f>_xlfn.XLOOKUP(C71,Sheet2!A:A,Sheet2!C:C)</f>
        <v>BS</v>
      </c>
      <c r="F71" s="3"/>
      <c r="G71" s="4">
        <v>46011</v>
      </c>
      <c r="H71" s="6">
        <f t="shared" si="4"/>
        <v>2025</v>
      </c>
      <c r="I71" s="6">
        <f t="shared" si="5"/>
        <v>12</v>
      </c>
      <c r="J71" s="12">
        <f t="shared" si="6"/>
        <v>45992</v>
      </c>
      <c r="K71" s="2">
        <v>1108</v>
      </c>
      <c r="L71" s="4">
        <v>46022</v>
      </c>
      <c r="M71" s="2">
        <v>500108</v>
      </c>
      <c r="O71" s="2" t="s">
        <v>32</v>
      </c>
      <c r="R71" s="2" t="s">
        <v>33</v>
      </c>
      <c r="T71" s="2" t="s">
        <v>34</v>
      </c>
      <c r="W71" s="2" t="s">
        <v>55</v>
      </c>
      <c r="X71" s="3" t="s">
        <v>56</v>
      </c>
      <c r="Y71" s="2" t="s">
        <v>34</v>
      </c>
      <c r="Z71" s="2" t="s">
        <v>39</v>
      </c>
      <c r="AA71" s="2" t="s">
        <v>40</v>
      </c>
      <c r="AC71" s="5"/>
      <c r="AD71" s="6">
        <v>7200</v>
      </c>
      <c r="AE71" s="5"/>
      <c r="AF71" s="6">
        <f t="shared" si="7"/>
        <v>-7200</v>
      </c>
      <c r="AG71" s="5">
        <v>1773270</v>
      </c>
      <c r="AH71" s="3" t="s">
        <v>130</v>
      </c>
      <c r="AI71" s="4"/>
    </row>
    <row r="72" spans="1:35" x14ac:dyDescent="0.45">
      <c r="A72" s="2" t="s">
        <v>29</v>
      </c>
      <c r="B72" s="2" t="s">
        <v>30</v>
      </c>
      <c r="C72" s="2" t="s">
        <v>31</v>
      </c>
      <c r="D72" s="2">
        <f>_xlfn.XLOOKUP(C72,Sheet2!A:A,Sheet2!B:B)</f>
        <v>1</v>
      </c>
      <c r="E72" s="2" t="str">
        <f>_xlfn.XLOOKUP(C72,Sheet2!A:A,Sheet2!C:C)</f>
        <v>BS</v>
      </c>
      <c r="F72" s="3"/>
      <c r="G72" s="4">
        <v>46018</v>
      </c>
      <c r="H72" s="6">
        <f t="shared" si="4"/>
        <v>2025</v>
      </c>
      <c r="I72" s="6">
        <f t="shared" si="5"/>
        <v>12</v>
      </c>
      <c r="J72" s="12">
        <f t="shared" si="6"/>
        <v>45992</v>
      </c>
      <c r="K72" s="2">
        <v>1106</v>
      </c>
      <c r="L72" s="4">
        <v>46022</v>
      </c>
      <c r="M72" s="2">
        <v>500106</v>
      </c>
      <c r="O72" s="2" t="s">
        <v>32</v>
      </c>
      <c r="R72" s="2" t="s">
        <v>33</v>
      </c>
      <c r="T72" s="2" t="s">
        <v>34</v>
      </c>
      <c r="W72" s="2" t="s">
        <v>61</v>
      </c>
      <c r="X72" s="3"/>
      <c r="Y72" s="2" t="s">
        <v>34</v>
      </c>
      <c r="AC72" s="5"/>
      <c r="AD72" s="6">
        <v>15400</v>
      </c>
      <c r="AE72" s="5"/>
      <c r="AF72" s="6">
        <f t="shared" si="7"/>
        <v>-15400</v>
      </c>
      <c r="AG72" s="5">
        <v>1757870</v>
      </c>
      <c r="AH72" s="3" t="s">
        <v>131</v>
      </c>
      <c r="AI72" s="4"/>
    </row>
    <row r="73" spans="1:35" x14ac:dyDescent="0.45">
      <c r="A73" s="2" t="s">
        <v>29</v>
      </c>
      <c r="B73" s="2" t="s">
        <v>30</v>
      </c>
      <c r="C73" s="2" t="s">
        <v>31</v>
      </c>
      <c r="D73" s="2">
        <f>_xlfn.XLOOKUP(C73,Sheet2!A:A,Sheet2!B:B)</f>
        <v>1</v>
      </c>
      <c r="E73" s="2" t="str">
        <f>_xlfn.XLOOKUP(C73,Sheet2!A:A,Sheet2!C:C)</f>
        <v>BS</v>
      </c>
      <c r="F73" s="3"/>
      <c r="G73" s="4">
        <v>46021</v>
      </c>
      <c r="H73" s="6">
        <f t="shared" si="4"/>
        <v>2025</v>
      </c>
      <c r="I73" s="6">
        <f t="shared" si="5"/>
        <v>12</v>
      </c>
      <c r="J73" s="12">
        <f t="shared" si="6"/>
        <v>45992</v>
      </c>
      <c r="K73" s="2">
        <v>1109</v>
      </c>
      <c r="L73" s="4">
        <v>46022</v>
      </c>
      <c r="M73" s="2">
        <v>500109</v>
      </c>
      <c r="O73" s="2" t="s">
        <v>32</v>
      </c>
      <c r="R73" s="2" t="s">
        <v>33</v>
      </c>
      <c r="T73" s="2" t="s">
        <v>34</v>
      </c>
      <c r="W73" s="2" t="s">
        <v>71</v>
      </c>
      <c r="X73" s="3" t="s">
        <v>72</v>
      </c>
      <c r="Y73" s="2" t="s">
        <v>34</v>
      </c>
      <c r="AC73" s="5"/>
      <c r="AD73" s="6">
        <v>30000</v>
      </c>
      <c r="AE73" s="5"/>
      <c r="AF73" s="6">
        <f t="shared" si="7"/>
        <v>-30000</v>
      </c>
      <c r="AG73" s="5">
        <v>1727870</v>
      </c>
      <c r="AH73" s="3" t="s">
        <v>132</v>
      </c>
      <c r="AI73" s="4"/>
    </row>
    <row r="74" spans="1:35" x14ac:dyDescent="0.45">
      <c r="A74" s="2" t="s">
        <v>29</v>
      </c>
      <c r="B74" s="2" t="s">
        <v>30</v>
      </c>
      <c r="C74" s="2" t="s">
        <v>31</v>
      </c>
      <c r="D74" s="2">
        <f>_xlfn.XLOOKUP(C74,Sheet2!A:A,Sheet2!B:B)</f>
        <v>1</v>
      </c>
      <c r="E74" s="2" t="str">
        <f>_xlfn.XLOOKUP(C74,Sheet2!A:A,Sheet2!C:C)</f>
        <v>BS</v>
      </c>
      <c r="F74" s="3"/>
      <c r="G74" s="4">
        <v>46022</v>
      </c>
      <c r="H74" s="6">
        <f t="shared" si="4"/>
        <v>2025</v>
      </c>
      <c r="I74" s="6">
        <f t="shared" si="5"/>
        <v>12</v>
      </c>
      <c r="J74" s="12">
        <f t="shared" si="6"/>
        <v>45992</v>
      </c>
      <c r="K74" s="2">
        <v>1107</v>
      </c>
      <c r="L74" s="4">
        <v>46022</v>
      </c>
      <c r="M74" s="2">
        <v>500107</v>
      </c>
      <c r="O74" s="2" t="s">
        <v>32</v>
      </c>
      <c r="R74" s="2" t="s">
        <v>33</v>
      </c>
      <c r="T74" s="2" t="s">
        <v>34</v>
      </c>
      <c r="W74" s="2" t="s">
        <v>48</v>
      </c>
      <c r="X74" s="3" t="s">
        <v>49</v>
      </c>
      <c r="Y74" s="2" t="s">
        <v>34</v>
      </c>
      <c r="Z74" s="2" t="s">
        <v>39</v>
      </c>
      <c r="AA74" s="2" t="s">
        <v>40</v>
      </c>
      <c r="AC74" s="5"/>
      <c r="AD74" s="6">
        <v>330</v>
      </c>
      <c r="AE74" s="5"/>
      <c r="AF74" s="6">
        <f t="shared" si="7"/>
        <v>-330</v>
      </c>
      <c r="AG74" s="5">
        <v>1727540</v>
      </c>
      <c r="AH74" s="3" t="s">
        <v>133</v>
      </c>
      <c r="AI74" s="4"/>
    </row>
    <row r="75" spans="1:35" x14ac:dyDescent="0.45">
      <c r="A75" s="2" t="s">
        <v>29</v>
      </c>
      <c r="B75" s="2" t="s">
        <v>30</v>
      </c>
      <c r="C75" s="2" t="s">
        <v>52</v>
      </c>
      <c r="D75" s="2">
        <f>_xlfn.XLOOKUP(C75,Sheet2!A:A,Sheet2!B:B)</f>
        <v>2</v>
      </c>
      <c r="E75" s="2" t="str">
        <f>_xlfn.XLOOKUP(C75,Sheet2!A:A,Sheet2!C:C)</f>
        <v>BS</v>
      </c>
      <c r="F75" s="3" t="s">
        <v>53</v>
      </c>
      <c r="G75" s="4">
        <v>45688</v>
      </c>
      <c r="H75" s="6">
        <f t="shared" si="4"/>
        <v>2025</v>
      </c>
      <c r="I75" s="6">
        <f t="shared" si="5"/>
        <v>1</v>
      </c>
      <c r="J75" s="12">
        <f t="shared" si="6"/>
        <v>45658</v>
      </c>
      <c r="K75" s="2">
        <v>1002</v>
      </c>
      <c r="L75" s="4">
        <v>46022</v>
      </c>
      <c r="M75" s="2">
        <v>500002</v>
      </c>
      <c r="O75" s="2" t="s">
        <v>32</v>
      </c>
      <c r="R75" s="2" t="s">
        <v>33</v>
      </c>
      <c r="T75" s="2" t="s">
        <v>34</v>
      </c>
      <c r="W75" s="2" t="s">
        <v>134</v>
      </c>
      <c r="X75" s="3" t="s">
        <v>53</v>
      </c>
      <c r="Y75" s="2" t="s">
        <v>34</v>
      </c>
      <c r="Z75" s="2" t="s">
        <v>135</v>
      </c>
      <c r="AA75" s="2" t="s">
        <v>40</v>
      </c>
      <c r="AB75" s="6">
        <v>220000</v>
      </c>
      <c r="AC75" s="5"/>
      <c r="AE75" s="5"/>
      <c r="AF75" s="6">
        <f t="shared" si="7"/>
        <v>220000</v>
      </c>
      <c r="AG75" s="5">
        <v>220000</v>
      </c>
      <c r="AH75" s="3" t="s">
        <v>136</v>
      </c>
      <c r="AI75" s="4"/>
    </row>
    <row r="76" spans="1:35" x14ac:dyDescent="0.45">
      <c r="A76" s="2" t="s">
        <v>29</v>
      </c>
      <c r="B76" s="2" t="s">
        <v>30</v>
      </c>
      <c r="C76" s="2" t="s">
        <v>52</v>
      </c>
      <c r="D76" s="2">
        <f>_xlfn.XLOOKUP(C76,Sheet2!A:A,Sheet2!B:B)</f>
        <v>2</v>
      </c>
      <c r="E76" s="2" t="str">
        <f>_xlfn.XLOOKUP(C76,Sheet2!A:A,Sheet2!C:C)</f>
        <v>BS</v>
      </c>
      <c r="F76" s="3" t="s">
        <v>53</v>
      </c>
      <c r="G76" s="4">
        <v>45698</v>
      </c>
      <c r="H76" s="6">
        <f t="shared" si="4"/>
        <v>2025</v>
      </c>
      <c r="I76" s="6">
        <f t="shared" si="5"/>
        <v>2</v>
      </c>
      <c r="J76" s="12">
        <f t="shared" si="6"/>
        <v>45689</v>
      </c>
      <c r="K76" s="2">
        <v>1010</v>
      </c>
      <c r="L76" s="4">
        <v>46022</v>
      </c>
      <c r="M76" s="2">
        <v>500010</v>
      </c>
      <c r="O76" s="2" t="s">
        <v>32</v>
      </c>
      <c r="R76" s="2" t="s">
        <v>33</v>
      </c>
      <c r="T76" s="2" t="s">
        <v>34</v>
      </c>
      <c r="W76" s="2" t="s">
        <v>31</v>
      </c>
      <c r="X76" s="3"/>
      <c r="Y76" s="2" t="s">
        <v>34</v>
      </c>
      <c r="AC76" s="5"/>
      <c r="AD76" s="6">
        <v>220000</v>
      </c>
      <c r="AE76" s="5"/>
      <c r="AF76" s="6">
        <f t="shared" si="7"/>
        <v>-220000</v>
      </c>
      <c r="AG76" s="5">
        <v>0</v>
      </c>
      <c r="AH76" s="3" t="s">
        <v>54</v>
      </c>
      <c r="AI76" s="4"/>
    </row>
    <row r="77" spans="1:35" x14ac:dyDescent="0.45">
      <c r="A77" s="2" t="s">
        <v>29</v>
      </c>
      <c r="B77" s="2" t="s">
        <v>30</v>
      </c>
      <c r="C77" s="2" t="s">
        <v>52</v>
      </c>
      <c r="D77" s="2">
        <f>_xlfn.XLOOKUP(C77,Sheet2!A:A,Sheet2!B:B)</f>
        <v>2</v>
      </c>
      <c r="E77" s="2" t="str">
        <f>_xlfn.XLOOKUP(C77,Sheet2!A:A,Sheet2!C:C)</f>
        <v>BS</v>
      </c>
      <c r="F77" s="3" t="s">
        <v>65</v>
      </c>
      <c r="G77" s="4">
        <v>45716</v>
      </c>
      <c r="H77" s="6">
        <f t="shared" si="4"/>
        <v>2025</v>
      </c>
      <c r="I77" s="6">
        <f t="shared" si="5"/>
        <v>2</v>
      </c>
      <c r="J77" s="12">
        <f t="shared" si="6"/>
        <v>45689</v>
      </c>
      <c r="K77" s="2">
        <v>1009</v>
      </c>
      <c r="L77" s="4">
        <v>46022</v>
      </c>
      <c r="M77" s="2">
        <v>500009</v>
      </c>
      <c r="O77" s="2" t="s">
        <v>32</v>
      </c>
      <c r="R77" s="2" t="s">
        <v>33</v>
      </c>
      <c r="T77" s="2" t="s">
        <v>34</v>
      </c>
      <c r="W77" s="2" t="s">
        <v>134</v>
      </c>
      <c r="X77" s="3" t="s">
        <v>65</v>
      </c>
      <c r="Y77" s="2" t="s">
        <v>34</v>
      </c>
      <c r="Z77" s="2" t="s">
        <v>135</v>
      </c>
      <c r="AA77" s="2" t="s">
        <v>40</v>
      </c>
      <c r="AB77" s="6">
        <v>180000</v>
      </c>
      <c r="AC77" s="5"/>
      <c r="AE77" s="5"/>
      <c r="AF77" s="6">
        <f t="shared" si="7"/>
        <v>180000</v>
      </c>
      <c r="AG77" s="5">
        <v>180000</v>
      </c>
      <c r="AH77" s="3" t="s">
        <v>137</v>
      </c>
      <c r="AI77" s="4"/>
    </row>
    <row r="78" spans="1:35" x14ac:dyDescent="0.45">
      <c r="A78" s="2" t="s">
        <v>29</v>
      </c>
      <c r="B78" s="2" t="s">
        <v>30</v>
      </c>
      <c r="C78" s="2" t="s">
        <v>52</v>
      </c>
      <c r="D78" s="2">
        <f>_xlfn.XLOOKUP(C78,Sheet2!A:A,Sheet2!B:B)</f>
        <v>2</v>
      </c>
      <c r="E78" s="2" t="str">
        <f>_xlfn.XLOOKUP(C78,Sheet2!A:A,Sheet2!C:C)</f>
        <v>BS</v>
      </c>
      <c r="F78" s="3" t="s">
        <v>65</v>
      </c>
      <c r="G78" s="4">
        <v>45726</v>
      </c>
      <c r="H78" s="6">
        <f t="shared" si="4"/>
        <v>2025</v>
      </c>
      <c r="I78" s="6">
        <f t="shared" si="5"/>
        <v>3</v>
      </c>
      <c r="J78" s="12">
        <f t="shared" si="6"/>
        <v>45717</v>
      </c>
      <c r="K78" s="2">
        <v>1019</v>
      </c>
      <c r="L78" s="4">
        <v>46022</v>
      </c>
      <c r="M78" s="2">
        <v>500019</v>
      </c>
      <c r="O78" s="2" t="s">
        <v>32</v>
      </c>
      <c r="R78" s="2" t="s">
        <v>33</v>
      </c>
      <c r="T78" s="2" t="s">
        <v>34</v>
      </c>
      <c r="W78" s="2" t="s">
        <v>31</v>
      </c>
      <c r="X78" s="3"/>
      <c r="Y78" s="2" t="s">
        <v>34</v>
      </c>
      <c r="AC78" s="5"/>
      <c r="AD78" s="6">
        <v>180000</v>
      </c>
      <c r="AE78" s="5"/>
      <c r="AF78" s="6">
        <f t="shared" si="7"/>
        <v>-180000</v>
      </c>
      <c r="AG78" s="5">
        <v>0</v>
      </c>
      <c r="AH78" s="3" t="s">
        <v>66</v>
      </c>
      <c r="AI78" s="4"/>
    </row>
    <row r="79" spans="1:35" x14ac:dyDescent="0.45">
      <c r="A79" s="2" t="s">
        <v>29</v>
      </c>
      <c r="B79" s="2" t="s">
        <v>30</v>
      </c>
      <c r="C79" s="2" t="s">
        <v>52</v>
      </c>
      <c r="D79" s="2">
        <f>_xlfn.XLOOKUP(C79,Sheet2!A:A,Sheet2!B:B)</f>
        <v>2</v>
      </c>
      <c r="E79" s="2" t="str">
        <f>_xlfn.XLOOKUP(C79,Sheet2!A:A,Sheet2!C:C)</f>
        <v>BS</v>
      </c>
      <c r="F79" s="3" t="s">
        <v>76</v>
      </c>
      <c r="G79" s="4">
        <v>45747</v>
      </c>
      <c r="H79" s="6">
        <f t="shared" si="4"/>
        <v>2025</v>
      </c>
      <c r="I79" s="6">
        <f t="shared" si="5"/>
        <v>3</v>
      </c>
      <c r="J79" s="12">
        <f t="shared" si="6"/>
        <v>45717</v>
      </c>
      <c r="K79" s="2">
        <v>1018</v>
      </c>
      <c r="L79" s="4">
        <v>46022</v>
      </c>
      <c r="M79" s="2">
        <v>500018</v>
      </c>
      <c r="O79" s="2" t="s">
        <v>32</v>
      </c>
      <c r="R79" s="2" t="s">
        <v>33</v>
      </c>
      <c r="T79" s="2" t="s">
        <v>34</v>
      </c>
      <c r="W79" s="2" t="s">
        <v>134</v>
      </c>
      <c r="X79" s="3" t="s">
        <v>76</v>
      </c>
      <c r="Y79" s="2" t="s">
        <v>34</v>
      </c>
      <c r="Z79" s="2" t="s">
        <v>135</v>
      </c>
      <c r="AA79" s="2" t="s">
        <v>40</v>
      </c>
      <c r="AB79" s="6">
        <v>260000</v>
      </c>
      <c r="AC79" s="5"/>
      <c r="AE79" s="5"/>
      <c r="AF79" s="6">
        <f t="shared" si="7"/>
        <v>260000</v>
      </c>
      <c r="AG79" s="5">
        <v>260000</v>
      </c>
      <c r="AH79" s="3" t="s">
        <v>138</v>
      </c>
      <c r="AI79" s="4"/>
    </row>
    <row r="80" spans="1:35" x14ac:dyDescent="0.45">
      <c r="A80" s="2" t="s">
        <v>29</v>
      </c>
      <c r="B80" s="2" t="s">
        <v>30</v>
      </c>
      <c r="C80" s="2" t="s">
        <v>52</v>
      </c>
      <c r="D80" s="2">
        <f>_xlfn.XLOOKUP(C80,Sheet2!A:A,Sheet2!B:B)</f>
        <v>2</v>
      </c>
      <c r="E80" s="2" t="str">
        <f>_xlfn.XLOOKUP(C80,Sheet2!A:A,Sheet2!C:C)</f>
        <v>BS</v>
      </c>
      <c r="F80" s="3" t="s">
        <v>76</v>
      </c>
      <c r="G80" s="4">
        <v>45757</v>
      </c>
      <c r="H80" s="6">
        <f t="shared" si="4"/>
        <v>2025</v>
      </c>
      <c r="I80" s="6">
        <f t="shared" si="5"/>
        <v>4</v>
      </c>
      <c r="J80" s="12">
        <f t="shared" si="6"/>
        <v>45748</v>
      </c>
      <c r="K80" s="2">
        <v>1028</v>
      </c>
      <c r="L80" s="4">
        <v>46022</v>
      </c>
      <c r="M80" s="2">
        <v>500028</v>
      </c>
      <c r="O80" s="2" t="s">
        <v>32</v>
      </c>
      <c r="R80" s="2" t="s">
        <v>33</v>
      </c>
      <c r="T80" s="2" t="s">
        <v>34</v>
      </c>
      <c r="W80" s="2" t="s">
        <v>31</v>
      </c>
      <c r="X80" s="3"/>
      <c r="Y80" s="2" t="s">
        <v>34</v>
      </c>
      <c r="AC80" s="5"/>
      <c r="AD80" s="6">
        <v>260000</v>
      </c>
      <c r="AE80" s="5"/>
      <c r="AF80" s="6">
        <f t="shared" si="7"/>
        <v>-260000</v>
      </c>
      <c r="AG80" s="5">
        <v>0</v>
      </c>
      <c r="AH80" s="3" t="s">
        <v>77</v>
      </c>
      <c r="AI80" s="4"/>
    </row>
    <row r="81" spans="1:35" x14ac:dyDescent="0.45">
      <c r="A81" s="2" t="s">
        <v>29</v>
      </c>
      <c r="B81" s="2" t="s">
        <v>30</v>
      </c>
      <c r="C81" s="2" t="s">
        <v>52</v>
      </c>
      <c r="D81" s="2">
        <f>_xlfn.XLOOKUP(C81,Sheet2!A:A,Sheet2!B:B)</f>
        <v>2</v>
      </c>
      <c r="E81" s="2" t="str">
        <f>_xlfn.XLOOKUP(C81,Sheet2!A:A,Sheet2!C:C)</f>
        <v>BS</v>
      </c>
      <c r="F81" s="3" t="s">
        <v>53</v>
      </c>
      <c r="G81" s="4">
        <v>45777</v>
      </c>
      <c r="H81" s="6">
        <f t="shared" si="4"/>
        <v>2025</v>
      </c>
      <c r="I81" s="6">
        <f t="shared" si="5"/>
        <v>4</v>
      </c>
      <c r="J81" s="12">
        <f t="shared" si="6"/>
        <v>45748</v>
      </c>
      <c r="K81" s="2">
        <v>1027</v>
      </c>
      <c r="L81" s="4">
        <v>46022</v>
      </c>
      <c r="M81" s="2">
        <v>500027</v>
      </c>
      <c r="O81" s="2" t="s">
        <v>32</v>
      </c>
      <c r="R81" s="2" t="s">
        <v>33</v>
      </c>
      <c r="T81" s="2" t="s">
        <v>34</v>
      </c>
      <c r="W81" s="2" t="s">
        <v>134</v>
      </c>
      <c r="X81" s="3" t="s">
        <v>53</v>
      </c>
      <c r="Y81" s="2" t="s">
        <v>34</v>
      </c>
      <c r="Z81" s="2" t="s">
        <v>135</v>
      </c>
      <c r="AA81" s="2" t="s">
        <v>40</v>
      </c>
      <c r="AB81" s="6">
        <v>240000</v>
      </c>
      <c r="AC81" s="5"/>
      <c r="AE81" s="5"/>
      <c r="AF81" s="6">
        <f t="shared" si="7"/>
        <v>240000</v>
      </c>
      <c r="AG81" s="5">
        <v>240000</v>
      </c>
      <c r="AH81" s="3" t="s">
        <v>139</v>
      </c>
      <c r="AI81" s="4"/>
    </row>
    <row r="82" spans="1:35" x14ac:dyDescent="0.45">
      <c r="A82" s="2" t="s">
        <v>29</v>
      </c>
      <c r="B82" s="2" t="s">
        <v>30</v>
      </c>
      <c r="C82" s="2" t="s">
        <v>52</v>
      </c>
      <c r="D82" s="2">
        <f>_xlfn.XLOOKUP(C82,Sheet2!A:A,Sheet2!B:B)</f>
        <v>2</v>
      </c>
      <c r="E82" s="2" t="str">
        <f>_xlfn.XLOOKUP(C82,Sheet2!A:A,Sheet2!C:C)</f>
        <v>BS</v>
      </c>
      <c r="F82" s="3" t="s">
        <v>53</v>
      </c>
      <c r="G82" s="4">
        <v>45787</v>
      </c>
      <c r="H82" s="6">
        <f t="shared" si="4"/>
        <v>2025</v>
      </c>
      <c r="I82" s="6">
        <f t="shared" si="5"/>
        <v>5</v>
      </c>
      <c r="J82" s="12">
        <f t="shared" si="6"/>
        <v>45778</v>
      </c>
      <c r="K82" s="2">
        <v>1038</v>
      </c>
      <c r="L82" s="4">
        <v>46022</v>
      </c>
      <c r="M82" s="2">
        <v>500038</v>
      </c>
      <c r="O82" s="2" t="s">
        <v>32</v>
      </c>
      <c r="R82" s="2" t="s">
        <v>33</v>
      </c>
      <c r="T82" s="2" t="s">
        <v>34</v>
      </c>
      <c r="W82" s="2" t="s">
        <v>31</v>
      </c>
      <c r="X82" s="3"/>
      <c r="Y82" s="2" t="s">
        <v>34</v>
      </c>
      <c r="AC82" s="5"/>
      <c r="AD82" s="6">
        <v>240000</v>
      </c>
      <c r="AE82" s="5"/>
      <c r="AF82" s="6">
        <f t="shared" si="7"/>
        <v>-240000</v>
      </c>
      <c r="AG82" s="5">
        <v>0</v>
      </c>
      <c r="AH82" s="3" t="s">
        <v>86</v>
      </c>
      <c r="AI82" s="4"/>
    </row>
    <row r="83" spans="1:35" x14ac:dyDescent="0.45">
      <c r="A83" s="2" t="s">
        <v>29</v>
      </c>
      <c r="B83" s="2" t="s">
        <v>30</v>
      </c>
      <c r="C83" s="2" t="s">
        <v>52</v>
      </c>
      <c r="D83" s="2">
        <f>_xlfn.XLOOKUP(C83,Sheet2!A:A,Sheet2!B:B)</f>
        <v>2</v>
      </c>
      <c r="E83" s="2" t="str">
        <f>_xlfn.XLOOKUP(C83,Sheet2!A:A,Sheet2!C:C)</f>
        <v>BS</v>
      </c>
      <c r="F83" s="3" t="s">
        <v>65</v>
      </c>
      <c r="G83" s="4">
        <v>45808</v>
      </c>
      <c r="H83" s="6">
        <f t="shared" si="4"/>
        <v>2025</v>
      </c>
      <c r="I83" s="6">
        <f t="shared" si="5"/>
        <v>5</v>
      </c>
      <c r="J83" s="12">
        <f t="shared" si="6"/>
        <v>45778</v>
      </c>
      <c r="K83" s="2">
        <v>1037</v>
      </c>
      <c r="L83" s="4">
        <v>46022</v>
      </c>
      <c r="M83" s="2">
        <v>500037</v>
      </c>
      <c r="O83" s="2" t="s">
        <v>32</v>
      </c>
      <c r="R83" s="2" t="s">
        <v>33</v>
      </c>
      <c r="T83" s="2" t="s">
        <v>34</v>
      </c>
      <c r="W83" s="2" t="s">
        <v>134</v>
      </c>
      <c r="X83" s="3" t="s">
        <v>65</v>
      </c>
      <c r="Y83" s="2" t="s">
        <v>34</v>
      </c>
      <c r="Z83" s="2" t="s">
        <v>135</v>
      </c>
      <c r="AA83" s="2" t="s">
        <v>40</v>
      </c>
      <c r="AB83" s="6">
        <v>280000</v>
      </c>
      <c r="AC83" s="5"/>
      <c r="AE83" s="5"/>
      <c r="AF83" s="6">
        <f t="shared" si="7"/>
        <v>280000</v>
      </c>
      <c r="AG83" s="5">
        <v>280000</v>
      </c>
      <c r="AH83" s="3" t="s">
        <v>140</v>
      </c>
      <c r="AI83" s="4"/>
    </row>
    <row r="84" spans="1:35" x14ac:dyDescent="0.45">
      <c r="A84" s="2" t="s">
        <v>29</v>
      </c>
      <c r="B84" s="2" t="s">
        <v>30</v>
      </c>
      <c r="C84" s="2" t="s">
        <v>52</v>
      </c>
      <c r="D84" s="2">
        <f>_xlfn.XLOOKUP(C84,Sheet2!A:A,Sheet2!B:B)</f>
        <v>2</v>
      </c>
      <c r="E84" s="2" t="str">
        <f>_xlfn.XLOOKUP(C84,Sheet2!A:A,Sheet2!C:C)</f>
        <v>BS</v>
      </c>
      <c r="F84" s="3" t="s">
        <v>65</v>
      </c>
      <c r="G84" s="4">
        <v>45818</v>
      </c>
      <c r="H84" s="6">
        <f t="shared" si="4"/>
        <v>2025</v>
      </c>
      <c r="I84" s="6">
        <f t="shared" si="5"/>
        <v>6</v>
      </c>
      <c r="J84" s="12">
        <f t="shared" si="6"/>
        <v>45809</v>
      </c>
      <c r="K84" s="2">
        <v>1047</v>
      </c>
      <c r="L84" s="4">
        <v>46022</v>
      </c>
      <c r="M84" s="2">
        <v>500047</v>
      </c>
      <c r="O84" s="2" t="s">
        <v>32</v>
      </c>
      <c r="R84" s="2" t="s">
        <v>33</v>
      </c>
      <c r="T84" s="2" t="s">
        <v>34</v>
      </c>
      <c r="W84" s="2" t="s">
        <v>31</v>
      </c>
      <c r="X84" s="3"/>
      <c r="Y84" s="2" t="s">
        <v>34</v>
      </c>
      <c r="AC84" s="5"/>
      <c r="AD84" s="6">
        <v>280000</v>
      </c>
      <c r="AE84" s="5"/>
      <c r="AF84" s="6">
        <f t="shared" si="7"/>
        <v>-280000</v>
      </c>
      <c r="AG84" s="5">
        <v>0</v>
      </c>
      <c r="AH84" s="3" t="s">
        <v>92</v>
      </c>
      <c r="AI84" s="4"/>
    </row>
    <row r="85" spans="1:35" x14ac:dyDescent="0.45">
      <c r="A85" s="2" t="s">
        <v>29</v>
      </c>
      <c r="B85" s="2" t="s">
        <v>30</v>
      </c>
      <c r="C85" s="2" t="s">
        <v>52</v>
      </c>
      <c r="D85" s="2">
        <f>_xlfn.XLOOKUP(C85,Sheet2!A:A,Sheet2!B:B)</f>
        <v>2</v>
      </c>
      <c r="E85" s="2" t="str">
        <f>_xlfn.XLOOKUP(C85,Sheet2!A:A,Sheet2!C:C)</f>
        <v>BS</v>
      </c>
      <c r="F85" s="3" t="s">
        <v>76</v>
      </c>
      <c r="G85" s="4">
        <v>45838</v>
      </c>
      <c r="H85" s="6">
        <f t="shared" si="4"/>
        <v>2025</v>
      </c>
      <c r="I85" s="6">
        <f t="shared" si="5"/>
        <v>6</v>
      </c>
      <c r="J85" s="12">
        <f t="shared" si="6"/>
        <v>45809</v>
      </c>
      <c r="K85" s="2">
        <v>1046</v>
      </c>
      <c r="L85" s="4">
        <v>46022</v>
      </c>
      <c r="M85" s="2">
        <v>500046</v>
      </c>
      <c r="O85" s="2" t="s">
        <v>32</v>
      </c>
      <c r="R85" s="2" t="s">
        <v>33</v>
      </c>
      <c r="T85" s="2" t="s">
        <v>34</v>
      </c>
      <c r="W85" s="2" t="s">
        <v>134</v>
      </c>
      <c r="X85" s="3" t="s">
        <v>76</v>
      </c>
      <c r="Y85" s="2" t="s">
        <v>34</v>
      </c>
      <c r="Z85" s="2" t="s">
        <v>135</v>
      </c>
      <c r="AA85" s="2" t="s">
        <v>40</v>
      </c>
      <c r="AB85" s="6">
        <v>210000</v>
      </c>
      <c r="AC85" s="5"/>
      <c r="AE85" s="5"/>
      <c r="AF85" s="6">
        <f t="shared" si="7"/>
        <v>210000</v>
      </c>
      <c r="AG85" s="5">
        <v>210000</v>
      </c>
      <c r="AH85" s="3" t="s">
        <v>141</v>
      </c>
      <c r="AI85" s="4"/>
    </row>
    <row r="86" spans="1:35" x14ac:dyDescent="0.45">
      <c r="A86" s="2" t="s">
        <v>29</v>
      </c>
      <c r="B86" s="2" t="s">
        <v>30</v>
      </c>
      <c r="C86" s="2" t="s">
        <v>52</v>
      </c>
      <c r="D86" s="2">
        <f>_xlfn.XLOOKUP(C86,Sheet2!A:A,Sheet2!B:B)</f>
        <v>2</v>
      </c>
      <c r="E86" s="2" t="str">
        <f>_xlfn.XLOOKUP(C86,Sheet2!A:A,Sheet2!C:C)</f>
        <v>BS</v>
      </c>
      <c r="F86" s="3" t="s">
        <v>76</v>
      </c>
      <c r="G86" s="4">
        <v>45848</v>
      </c>
      <c r="H86" s="6">
        <f t="shared" si="4"/>
        <v>2025</v>
      </c>
      <c r="I86" s="6">
        <f t="shared" si="5"/>
        <v>7</v>
      </c>
      <c r="J86" s="12">
        <f t="shared" si="6"/>
        <v>45839</v>
      </c>
      <c r="K86" s="2">
        <v>1056</v>
      </c>
      <c r="L86" s="4">
        <v>46022</v>
      </c>
      <c r="M86" s="2">
        <v>500056</v>
      </c>
      <c r="O86" s="2" t="s">
        <v>32</v>
      </c>
      <c r="R86" s="2" t="s">
        <v>33</v>
      </c>
      <c r="T86" s="2" t="s">
        <v>34</v>
      </c>
      <c r="W86" s="2" t="s">
        <v>31</v>
      </c>
      <c r="X86" s="3"/>
      <c r="Y86" s="2" t="s">
        <v>34</v>
      </c>
      <c r="AC86" s="5"/>
      <c r="AD86" s="6">
        <v>210000</v>
      </c>
      <c r="AE86" s="5"/>
      <c r="AF86" s="6">
        <f t="shared" si="7"/>
        <v>-210000</v>
      </c>
      <c r="AG86" s="5">
        <v>0</v>
      </c>
      <c r="AH86" s="3" t="s">
        <v>98</v>
      </c>
      <c r="AI86" s="4"/>
    </row>
    <row r="87" spans="1:35" x14ac:dyDescent="0.45">
      <c r="A87" s="2" t="s">
        <v>29</v>
      </c>
      <c r="B87" s="2" t="s">
        <v>30</v>
      </c>
      <c r="C87" s="2" t="s">
        <v>52</v>
      </c>
      <c r="D87" s="2">
        <f>_xlfn.XLOOKUP(C87,Sheet2!A:A,Sheet2!B:B)</f>
        <v>2</v>
      </c>
      <c r="E87" s="2" t="str">
        <f>_xlfn.XLOOKUP(C87,Sheet2!A:A,Sheet2!C:C)</f>
        <v>BS</v>
      </c>
      <c r="F87" s="3" t="s">
        <v>53</v>
      </c>
      <c r="G87" s="4">
        <v>45869</v>
      </c>
      <c r="H87" s="6">
        <f t="shared" si="4"/>
        <v>2025</v>
      </c>
      <c r="I87" s="6">
        <f t="shared" si="5"/>
        <v>7</v>
      </c>
      <c r="J87" s="12">
        <f t="shared" si="6"/>
        <v>45839</v>
      </c>
      <c r="K87" s="2">
        <v>1055</v>
      </c>
      <c r="L87" s="4">
        <v>46022</v>
      </c>
      <c r="M87" s="2">
        <v>500055</v>
      </c>
      <c r="O87" s="2" t="s">
        <v>32</v>
      </c>
      <c r="R87" s="2" t="s">
        <v>33</v>
      </c>
      <c r="T87" s="2" t="s">
        <v>34</v>
      </c>
      <c r="W87" s="2" t="s">
        <v>134</v>
      </c>
      <c r="X87" s="3" t="s">
        <v>53</v>
      </c>
      <c r="Y87" s="2" t="s">
        <v>34</v>
      </c>
      <c r="Z87" s="2" t="s">
        <v>135</v>
      </c>
      <c r="AA87" s="2" t="s">
        <v>40</v>
      </c>
      <c r="AB87" s="6">
        <v>300000</v>
      </c>
      <c r="AC87" s="5"/>
      <c r="AE87" s="5"/>
      <c r="AF87" s="6">
        <f t="shared" si="7"/>
        <v>300000</v>
      </c>
      <c r="AG87" s="5">
        <v>300000</v>
      </c>
      <c r="AH87" s="3" t="s">
        <v>142</v>
      </c>
      <c r="AI87" s="4"/>
    </row>
    <row r="88" spans="1:35" x14ac:dyDescent="0.45">
      <c r="A88" s="2" t="s">
        <v>29</v>
      </c>
      <c r="B88" s="2" t="s">
        <v>30</v>
      </c>
      <c r="C88" s="2" t="s">
        <v>52</v>
      </c>
      <c r="D88" s="2">
        <f>_xlfn.XLOOKUP(C88,Sheet2!A:A,Sheet2!B:B)</f>
        <v>2</v>
      </c>
      <c r="E88" s="2" t="str">
        <f>_xlfn.XLOOKUP(C88,Sheet2!A:A,Sheet2!C:C)</f>
        <v>BS</v>
      </c>
      <c r="F88" s="3" t="s">
        <v>53</v>
      </c>
      <c r="G88" s="4">
        <v>45879</v>
      </c>
      <c r="H88" s="6">
        <f t="shared" si="4"/>
        <v>2025</v>
      </c>
      <c r="I88" s="6">
        <f t="shared" si="5"/>
        <v>8</v>
      </c>
      <c r="J88" s="12">
        <f t="shared" si="6"/>
        <v>45870</v>
      </c>
      <c r="K88" s="2">
        <v>1065</v>
      </c>
      <c r="L88" s="4">
        <v>46022</v>
      </c>
      <c r="M88" s="2">
        <v>500065</v>
      </c>
      <c r="O88" s="2" t="s">
        <v>32</v>
      </c>
      <c r="R88" s="2" t="s">
        <v>33</v>
      </c>
      <c r="T88" s="2" t="s">
        <v>34</v>
      </c>
      <c r="W88" s="2" t="s">
        <v>31</v>
      </c>
      <c r="X88" s="3"/>
      <c r="Y88" s="2" t="s">
        <v>34</v>
      </c>
      <c r="AC88" s="5"/>
      <c r="AD88" s="6">
        <v>300000</v>
      </c>
      <c r="AE88" s="5"/>
      <c r="AF88" s="6">
        <f t="shared" si="7"/>
        <v>-300000</v>
      </c>
      <c r="AG88" s="5">
        <v>0</v>
      </c>
      <c r="AH88" s="3" t="s">
        <v>104</v>
      </c>
      <c r="AI88" s="4"/>
    </row>
    <row r="89" spans="1:35" x14ac:dyDescent="0.45">
      <c r="A89" s="2" t="s">
        <v>29</v>
      </c>
      <c r="B89" s="2" t="s">
        <v>30</v>
      </c>
      <c r="C89" s="2" t="s">
        <v>52</v>
      </c>
      <c r="D89" s="2">
        <f>_xlfn.XLOOKUP(C89,Sheet2!A:A,Sheet2!B:B)</f>
        <v>2</v>
      </c>
      <c r="E89" s="2" t="str">
        <f>_xlfn.XLOOKUP(C89,Sheet2!A:A,Sheet2!C:C)</f>
        <v>BS</v>
      </c>
      <c r="F89" s="3" t="s">
        <v>65</v>
      </c>
      <c r="G89" s="4">
        <v>45900</v>
      </c>
      <c r="H89" s="6">
        <f t="shared" si="4"/>
        <v>2025</v>
      </c>
      <c r="I89" s="6">
        <f t="shared" si="5"/>
        <v>8</v>
      </c>
      <c r="J89" s="12">
        <f t="shared" si="6"/>
        <v>45870</v>
      </c>
      <c r="K89" s="2">
        <v>1064</v>
      </c>
      <c r="L89" s="4">
        <v>46022</v>
      </c>
      <c r="M89" s="2">
        <v>500064</v>
      </c>
      <c r="O89" s="2" t="s">
        <v>32</v>
      </c>
      <c r="R89" s="2" t="s">
        <v>33</v>
      </c>
      <c r="T89" s="2" t="s">
        <v>34</v>
      </c>
      <c r="W89" s="2" t="s">
        <v>134</v>
      </c>
      <c r="X89" s="3" t="s">
        <v>65</v>
      </c>
      <c r="Y89" s="2" t="s">
        <v>34</v>
      </c>
      <c r="Z89" s="2" t="s">
        <v>135</v>
      </c>
      <c r="AA89" s="2" t="s">
        <v>40</v>
      </c>
      <c r="AB89" s="6">
        <v>230000</v>
      </c>
      <c r="AC89" s="5"/>
      <c r="AE89" s="5"/>
      <c r="AF89" s="6">
        <f t="shared" si="7"/>
        <v>230000</v>
      </c>
      <c r="AG89" s="5">
        <v>230000</v>
      </c>
      <c r="AH89" s="3" t="s">
        <v>143</v>
      </c>
      <c r="AI89" s="4"/>
    </row>
    <row r="90" spans="1:35" x14ac:dyDescent="0.45">
      <c r="A90" s="2" t="s">
        <v>29</v>
      </c>
      <c r="B90" s="2" t="s">
        <v>30</v>
      </c>
      <c r="C90" s="2" t="s">
        <v>52</v>
      </c>
      <c r="D90" s="2">
        <f>_xlfn.XLOOKUP(C90,Sheet2!A:A,Sheet2!B:B)</f>
        <v>2</v>
      </c>
      <c r="E90" s="2" t="str">
        <f>_xlfn.XLOOKUP(C90,Sheet2!A:A,Sheet2!C:C)</f>
        <v>BS</v>
      </c>
      <c r="F90" s="3" t="s">
        <v>65</v>
      </c>
      <c r="G90" s="4">
        <v>45910</v>
      </c>
      <c r="H90" s="6">
        <f t="shared" si="4"/>
        <v>2025</v>
      </c>
      <c r="I90" s="6">
        <f t="shared" si="5"/>
        <v>9</v>
      </c>
      <c r="J90" s="12">
        <f t="shared" si="6"/>
        <v>45901</v>
      </c>
      <c r="K90" s="2">
        <v>1074</v>
      </c>
      <c r="L90" s="4">
        <v>46022</v>
      </c>
      <c r="M90" s="2">
        <v>500074</v>
      </c>
      <c r="O90" s="2" t="s">
        <v>32</v>
      </c>
      <c r="R90" s="2" t="s">
        <v>33</v>
      </c>
      <c r="T90" s="2" t="s">
        <v>34</v>
      </c>
      <c r="W90" s="2" t="s">
        <v>31</v>
      </c>
      <c r="X90" s="3"/>
      <c r="Y90" s="2" t="s">
        <v>34</v>
      </c>
      <c r="AC90" s="5"/>
      <c r="AD90" s="6">
        <v>230000</v>
      </c>
      <c r="AE90" s="5"/>
      <c r="AF90" s="6">
        <f t="shared" si="7"/>
        <v>-230000</v>
      </c>
      <c r="AG90" s="5">
        <v>0</v>
      </c>
      <c r="AH90" s="3" t="s">
        <v>110</v>
      </c>
      <c r="AI90" s="4"/>
    </row>
    <row r="91" spans="1:35" x14ac:dyDescent="0.45">
      <c r="A91" s="2" t="s">
        <v>29</v>
      </c>
      <c r="B91" s="2" t="s">
        <v>30</v>
      </c>
      <c r="C91" s="2" t="s">
        <v>52</v>
      </c>
      <c r="D91" s="2">
        <f>_xlfn.XLOOKUP(C91,Sheet2!A:A,Sheet2!B:B)</f>
        <v>2</v>
      </c>
      <c r="E91" s="2" t="str">
        <f>_xlfn.XLOOKUP(C91,Sheet2!A:A,Sheet2!C:C)</f>
        <v>BS</v>
      </c>
      <c r="F91" s="3" t="s">
        <v>76</v>
      </c>
      <c r="G91" s="4">
        <v>45930</v>
      </c>
      <c r="H91" s="6">
        <f t="shared" si="4"/>
        <v>2025</v>
      </c>
      <c r="I91" s="6">
        <f t="shared" si="5"/>
        <v>9</v>
      </c>
      <c r="J91" s="12">
        <f t="shared" si="6"/>
        <v>45901</v>
      </c>
      <c r="K91" s="2">
        <v>1073</v>
      </c>
      <c r="L91" s="4">
        <v>46022</v>
      </c>
      <c r="M91" s="2">
        <v>500073</v>
      </c>
      <c r="O91" s="2" t="s">
        <v>32</v>
      </c>
      <c r="R91" s="2" t="s">
        <v>33</v>
      </c>
      <c r="T91" s="2" t="s">
        <v>34</v>
      </c>
      <c r="W91" s="2" t="s">
        <v>134</v>
      </c>
      <c r="X91" s="3" t="s">
        <v>76</v>
      </c>
      <c r="Y91" s="2" t="s">
        <v>34</v>
      </c>
      <c r="Z91" s="2" t="s">
        <v>135</v>
      </c>
      <c r="AA91" s="2" t="s">
        <v>40</v>
      </c>
      <c r="AB91" s="6">
        <v>260000</v>
      </c>
      <c r="AC91" s="5"/>
      <c r="AE91" s="5"/>
      <c r="AF91" s="6">
        <f t="shared" si="7"/>
        <v>260000</v>
      </c>
      <c r="AG91" s="5">
        <v>260000</v>
      </c>
      <c r="AH91" s="3" t="s">
        <v>144</v>
      </c>
      <c r="AI91" s="4"/>
    </row>
    <row r="92" spans="1:35" x14ac:dyDescent="0.45">
      <c r="A92" s="2" t="s">
        <v>29</v>
      </c>
      <c r="B92" s="2" t="s">
        <v>30</v>
      </c>
      <c r="C92" s="2" t="s">
        <v>52</v>
      </c>
      <c r="D92" s="2">
        <f>_xlfn.XLOOKUP(C92,Sheet2!A:A,Sheet2!B:B)</f>
        <v>2</v>
      </c>
      <c r="E92" s="2" t="str">
        <f>_xlfn.XLOOKUP(C92,Sheet2!A:A,Sheet2!C:C)</f>
        <v>BS</v>
      </c>
      <c r="F92" s="3" t="s">
        <v>76</v>
      </c>
      <c r="G92" s="4">
        <v>45940</v>
      </c>
      <c r="H92" s="6">
        <f t="shared" si="4"/>
        <v>2025</v>
      </c>
      <c r="I92" s="6">
        <f t="shared" si="5"/>
        <v>10</v>
      </c>
      <c r="J92" s="12">
        <f t="shared" si="6"/>
        <v>45931</v>
      </c>
      <c r="K92" s="2">
        <v>1084</v>
      </c>
      <c r="L92" s="4">
        <v>46022</v>
      </c>
      <c r="M92" s="2">
        <v>500084</v>
      </c>
      <c r="O92" s="2" t="s">
        <v>32</v>
      </c>
      <c r="R92" s="2" t="s">
        <v>33</v>
      </c>
      <c r="T92" s="2" t="s">
        <v>34</v>
      </c>
      <c r="W92" s="2" t="s">
        <v>31</v>
      </c>
      <c r="X92" s="3"/>
      <c r="Y92" s="2" t="s">
        <v>34</v>
      </c>
      <c r="AC92" s="5"/>
      <c r="AD92" s="6">
        <v>260000</v>
      </c>
      <c r="AE92" s="5"/>
      <c r="AF92" s="6">
        <f t="shared" si="7"/>
        <v>-260000</v>
      </c>
      <c r="AG92" s="5">
        <v>0</v>
      </c>
      <c r="AH92" s="3" t="s">
        <v>117</v>
      </c>
      <c r="AI92" s="4"/>
    </row>
    <row r="93" spans="1:35" x14ac:dyDescent="0.45">
      <c r="A93" s="2" t="s">
        <v>29</v>
      </c>
      <c r="B93" s="2" t="s">
        <v>30</v>
      </c>
      <c r="C93" s="2" t="s">
        <v>52</v>
      </c>
      <c r="D93" s="2">
        <f>_xlfn.XLOOKUP(C93,Sheet2!A:A,Sheet2!B:B)</f>
        <v>2</v>
      </c>
      <c r="E93" s="2" t="str">
        <f>_xlfn.XLOOKUP(C93,Sheet2!A:A,Sheet2!C:C)</f>
        <v>BS</v>
      </c>
      <c r="F93" s="3" t="s">
        <v>53</v>
      </c>
      <c r="G93" s="4">
        <v>45961</v>
      </c>
      <c r="H93" s="6">
        <f t="shared" si="4"/>
        <v>2025</v>
      </c>
      <c r="I93" s="6">
        <f t="shared" si="5"/>
        <v>10</v>
      </c>
      <c r="J93" s="12">
        <f t="shared" si="6"/>
        <v>45931</v>
      </c>
      <c r="K93" s="2">
        <v>1083</v>
      </c>
      <c r="L93" s="4">
        <v>46022</v>
      </c>
      <c r="M93" s="2">
        <v>500083</v>
      </c>
      <c r="O93" s="2" t="s">
        <v>32</v>
      </c>
      <c r="R93" s="2" t="s">
        <v>33</v>
      </c>
      <c r="T93" s="2" t="s">
        <v>34</v>
      </c>
      <c r="W93" s="2" t="s">
        <v>134</v>
      </c>
      <c r="X93" s="3" t="s">
        <v>53</v>
      </c>
      <c r="Y93" s="2" t="s">
        <v>34</v>
      </c>
      <c r="Z93" s="2" t="s">
        <v>135</v>
      </c>
      <c r="AA93" s="2" t="s">
        <v>40</v>
      </c>
      <c r="AB93" s="6">
        <v>250000</v>
      </c>
      <c r="AC93" s="5"/>
      <c r="AE93" s="5"/>
      <c r="AF93" s="6">
        <f t="shared" si="7"/>
        <v>250000</v>
      </c>
      <c r="AG93" s="5">
        <v>250000</v>
      </c>
      <c r="AH93" s="3" t="s">
        <v>145</v>
      </c>
      <c r="AI93" s="4"/>
    </row>
    <row r="94" spans="1:35" x14ac:dyDescent="0.45">
      <c r="A94" s="2" t="s">
        <v>29</v>
      </c>
      <c r="B94" s="2" t="s">
        <v>30</v>
      </c>
      <c r="C94" s="2" t="s">
        <v>52</v>
      </c>
      <c r="D94" s="2">
        <f>_xlfn.XLOOKUP(C94,Sheet2!A:A,Sheet2!B:B)</f>
        <v>2</v>
      </c>
      <c r="E94" s="2" t="str">
        <f>_xlfn.XLOOKUP(C94,Sheet2!A:A,Sheet2!C:C)</f>
        <v>BS</v>
      </c>
      <c r="F94" s="3" t="s">
        <v>53</v>
      </c>
      <c r="G94" s="4">
        <v>45971</v>
      </c>
      <c r="H94" s="6">
        <f t="shared" si="4"/>
        <v>2025</v>
      </c>
      <c r="I94" s="6">
        <f t="shared" si="5"/>
        <v>11</v>
      </c>
      <c r="J94" s="12">
        <f t="shared" si="6"/>
        <v>45962</v>
      </c>
      <c r="K94" s="2">
        <v>1093</v>
      </c>
      <c r="L94" s="4">
        <v>46022</v>
      </c>
      <c r="M94" s="2">
        <v>500093</v>
      </c>
      <c r="O94" s="2" t="s">
        <v>32</v>
      </c>
      <c r="R94" s="2" t="s">
        <v>33</v>
      </c>
      <c r="T94" s="2" t="s">
        <v>34</v>
      </c>
      <c r="W94" s="2" t="s">
        <v>31</v>
      </c>
      <c r="X94" s="3"/>
      <c r="Y94" s="2" t="s">
        <v>34</v>
      </c>
      <c r="AC94" s="5"/>
      <c r="AD94" s="6">
        <v>250000</v>
      </c>
      <c r="AE94" s="5"/>
      <c r="AF94" s="6">
        <f t="shared" si="7"/>
        <v>-250000</v>
      </c>
      <c r="AG94" s="5">
        <v>0</v>
      </c>
      <c r="AH94" s="3" t="s">
        <v>123</v>
      </c>
      <c r="AI94" s="4"/>
    </row>
    <row r="95" spans="1:35" x14ac:dyDescent="0.45">
      <c r="A95" s="2" t="s">
        <v>29</v>
      </c>
      <c r="B95" s="2" t="s">
        <v>30</v>
      </c>
      <c r="C95" s="2" t="s">
        <v>52</v>
      </c>
      <c r="D95" s="2">
        <f>_xlfn.XLOOKUP(C95,Sheet2!A:A,Sheet2!B:B)</f>
        <v>2</v>
      </c>
      <c r="E95" s="2" t="str">
        <f>_xlfn.XLOOKUP(C95,Sheet2!A:A,Sheet2!C:C)</f>
        <v>BS</v>
      </c>
      <c r="F95" s="3" t="s">
        <v>65</v>
      </c>
      <c r="G95" s="4">
        <v>45991</v>
      </c>
      <c r="H95" s="6">
        <f t="shared" si="4"/>
        <v>2025</v>
      </c>
      <c r="I95" s="6">
        <f t="shared" si="5"/>
        <v>11</v>
      </c>
      <c r="J95" s="12">
        <f t="shared" si="6"/>
        <v>45962</v>
      </c>
      <c r="K95" s="2">
        <v>1092</v>
      </c>
      <c r="L95" s="4">
        <v>46022</v>
      </c>
      <c r="M95" s="2">
        <v>500092</v>
      </c>
      <c r="O95" s="2" t="s">
        <v>32</v>
      </c>
      <c r="R95" s="2" t="s">
        <v>33</v>
      </c>
      <c r="T95" s="2" t="s">
        <v>34</v>
      </c>
      <c r="W95" s="2" t="s">
        <v>134</v>
      </c>
      <c r="X95" s="3" t="s">
        <v>65</v>
      </c>
      <c r="Y95" s="2" t="s">
        <v>34</v>
      </c>
      <c r="Z95" s="2" t="s">
        <v>135</v>
      </c>
      <c r="AA95" s="2" t="s">
        <v>40</v>
      </c>
      <c r="AB95" s="6">
        <v>290000</v>
      </c>
      <c r="AC95" s="5"/>
      <c r="AE95" s="5"/>
      <c r="AF95" s="6">
        <f t="shared" si="7"/>
        <v>290000</v>
      </c>
      <c r="AG95" s="5">
        <v>290000</v>
      </c>
      <c r="AH95" s="3" t="s">
        <v>146</v>
      </c>
      <c r="AI95" s="4"/>
    </row>
    <row r="96" spans="1:35" x14ac:dyDescent="0.45">
      <c r="A96" s="2" t="s">
        <v>29</v>
      </c>
      <c r="B96" s="2" t="s">
        <v>30</v>
      </c>
      <c r="C96" s="2" t="s">
        <v>52</v>
      </c>
      <c r="D96" s="2">
        <f>_xlfn.XLOOKUP(C96,Sheet2!A:A,Sheet2!B:B)</f>
        <v>2</v>
      </c>
      <c r="E96" s="2" t="str">
        <f>_xlfn.XLOOKUP(C96,Sheet2!A:A,Sheet2!C:C)</f>
        <v>BS</v>
      </c>
      <c r="F96" s="3" t="s">
        <v>65</v>
      </c>
      <c r="G96" s="4">
        <v>46001</v>
      </c>
      <c r="H96" s="6">
        <f t="shared" si="4"/>
        <v>2025</v>
      </c>
      <c r="I96" s="6">
        <f t="shared" si="5"/>
        <v>12</v>
      </c>
      <c r="J96" s="12">
        <f t="shared" si="6"/>
        <v>45992</v>
      </c>
      <c r="K96" s="2">
        <v>1102</v>
      </c>
      <c r="L96" s="4">
        <v>46022</v>
      </c>
      <c r="M96" s="2">
        <v>500102</v>
      </c>
      <c r="O96" s="2" t="s">
        <v>32</v>
      </c>
      <c r="R96" s="2" t="s">
        <v>33</v>
      </c>
      <c r="T96" s="2" t="s">
        <v>34</v>
      </c>
      <c r="W96" s="2" t="s">
        <v>31</v>
      </c>
      <c r="X96" s="3"/>
      <c r="Y96" s="2" t="s">
        <v>34</v>
      </c>
      <c r="AC96" s="5"/>
      <c r="AD96" s="6">
        <v>290000</v>
      </c>
      <c r="AE96" s="5"/>
      <c r="AF96" s="6">
        <f t="shared" si="7"/>
        <v>-290000</v>
      </c>
      <c r="AG96" s="5">
        <v>0</v>
      </c>
      <c r="AH96" s="3" t="s">
        <v>129</v>
      </c>
      <c r="AI96" s="4"/>
    </row>
    <row r="97" spans="1:35" x14ac:dyDescent="0.45">
      <c r="A97" s="2" t="s">
        <v>29</v>
      </c>
      <c r="B97" s="2" t="s">
        <v>30</v>
      </c>
      <c r="C97" s="2" t="s">
        <v>52</v>
      </c>
      <c r="D97" s="2">
        <f>_xlfn.XLOOKUP(C97,Sheet2!A:A,Sheet2!B:B)</f>
        <v>2</v>
      </c>
      <c r="E97" s="2" t="str">
        <f>_xlfn.XLOOKUP(C97,Sheet2!A:A,Sheet2!C:C)</f>
        <v>BS</v>
      </c>
      <c r="F97" s="3" t="s">
        <v>76</v>
      </c>
      <c r="G97" s="4">
        <v>46022</v>
      </c>
      <c r="H97" s="6">
        <f t="shared" si="4"/>
        <v>2025</v>
      </c>
      <c r="I97" s="6">
        <f t="shared" si="5"/>
        <v>12</v>
      </c>
      <c r="J97" s="12">
        <f t="shared" si="6"/>
        <v>45992</v>
      </c>
      <c r="K97" s="2">
        <v>1101</v>
      </c>
      <c r="L97" s="4">
        <v>46022</v>
      </c>
      <c r="M97" s="2">
        <v>500101</v>
      </c>
      <c r="O97" s="2" t="s">
        <v>32</v>
      </c>
      <c r="R97" s="2" t="s">
        <v>33</v>
      </c>
      <c r="T97" s="2" t="s">
        <v>34</v>
      </c>
      <c r="W97" s="2" t="s">
        <v>134</v>
      </c>
      <c r="X97" s="3" t="s">
        <v>76</v>
      </c>
      <c r="Y97" s="2" t="s">
        <v>34</v>
      </c>
      <c r="Z97" s="2" t="s">
        <v>135</v>
      </c>
      <c r="AA97" s="2" t="s">
        <v>40</v>
      </c>
      <c r="AB97" s="6">
        <v>240000</v>
      </c>
      <c r="AC97" s="5"/>
      <c r="AE97" s="5"/>
      <c r="AF97" s="6">
        <f t="shared" si="7"/>
        <v>240000</v>
      </c>
      <c r="AG97" s="5">
        <v>240000</v>
      </c>
      <c r="AH97" s="3" t="s">
        <v>147</v>
      </c>
      <c r="AI97" s="4"/>
    </row>
    <row r="98" spans="1:35" x14ac:dyDescent="0.45">
      <c r="A98" s="2" t="s">
        <v>29</v>
      </c>
      <c r="B98" s="2" t="s">
        <v>30</v>
      </c>
      <c r="C98" s="2" t="s">
        <v>61</v>
      </c>
      <c r="D98" s="2">
        <f>_xlfn.XLOOKUP(C98,Sheet2!A:A,Sheet2!B:B)</f>
        <v>3</v>
      </c>
      <c r="E98" s="2" t="str">
        <f>_xlfn.XLOOKUP(C98,Sheet2!A:A,Sheet2!C:C)</f>
        <v>BS</v>
      </c>
      <c r="F98" s="3" t="s">
        <v>148</v>
      </c>
      <c r="G98" s="4">
        <v>45662</v>
      </c>
      <c r="H98" s="6">
        <f t="shared" si="4"/>
        <v>2025</v>
      </c>
      <c r="I98" s="6">
        <f t="shared" si="5"/>
        <v>1</v>
      </c>
      <c r="J98" s="12">
        <f t="shared" si="6"/>
        <v>45658</v>
      </c>
      <c r="K98" s="2">
        <v>1004</v>
      </c>
      <c r="L98" s="4">
        <v>46022</v>
      </c>
      <c r="M98" s="2">
        <v>500004</v>
      </c>
      <c r="O98" s="2" t="s">
        <v>32</v>
      </c>
      <c r="R98" s="2" t="s">
        <v>33</v>
      </c>
      <c r="T98" s="2" t="s">
        <v>34</v>
      </c>
      <c r="W98" s="2" t="s">
        <v>149</v>
      </c>
      <c r="X98" s="3" t="s">
        <v>148</v>
      </c>
      <c r="Y98" s="2" t="s">
        <v>34</v>
      </c>
      <c r="Z98" s="2" t="s">
        <v>39</v>
      </c>
      <c r="AA98" s="2" t="s">
        <v>40</v>
      </c>
      <c r="AC98" s="5"/>
      <c r="AD98" s="6">
        <v>8800</v>
      </c>
      <c r="AE98" s="5"/>
      <c r="AF98" s="6">
        <f t="shared" si="7"/>
        <v>-8800</v>
      </c>
      <c r="AG98" s="5">
        <v>8800</v>
      </c>
      <c r="AH98" s="3" t="s">
        <v>150</v>
      </c>
      <c r="AI98" s="4"/>
    </row>
    <row r="99" spans="1:35" x14ac:dyDescent="0.45">
      <c r="A99" s="2" t="s">
        <v>29</v>
      </c>
      <c r="B99" s="2" t="s">
        <v>30</v>
      </c>
      <c r="C99" s="2" t="s">
        <v>61</v>
      </c>
      <c r="D99" s="2">
        <f>_xlfn.XLOOKUP(C99,Sheet2!A:A,Sheet2!B:B)</f>
        <v>3</v>
      </c>
      <c r="E99" s="2" t="str">
        <f>_xlfn.XLOOKUP(C99,Sheet2!A:A,Sheet2!C:C)</f>
        <v>BS</v>
      </c>
      <c r="F99" s="3" t="s">
        <v>151</v>
      </c>
      <c r="G99" s="4">
        <v>45664</v>
      </c>
      <c r="H99" s="6">
        <f t="shared" si="4"/>
        <v>2025</v>
      </c>
      <c r="I99" s="6">
        <f t="shared" si="5"/>
        <v>1</v>
      </c>
      <c r="J99" s="12">
        <f t="shared" si="6"/>
        <v>45658</v>
      </c>
      <c r="K99" s="2">
        <v>1005</v>
      </c>
      <c r="L99" s="4">
        <v>46022</v>
      </c>
      <c r="M99" s="2">
        <v>500005</v>
      </c>
      <c r="O99" s="2" t="s">
        <v>32</v>
      </c>
      <c r="R99" s="2" t="s">
        <v>33</v>
      </c>
      <c r="T99" s="2" t="s">
        <v>34</v>
      </c>
      <c r="W99" s="2" t="s">
        <v>152</v>
      </c>
      <c r="X99" s="3" t="s">
        <v>151</v>
      </c>
      <c r="Y99" s="2" t="s">
        <v>34</v>
      </c>
      <c r="Z99" s="2" t="s">
        <v>39</v>
      </c>
      <c r="AA99" s="2" t="s">
        <v>40</v>
      </c>
      <c r="AC99" s="5"/>
      <c r="AD99" s="6">
        <v>6600</v>
      </c>
      <c r="AE99" s="5"/>
      <c r="AF99" s="6">
        <f t="shared" si="7"/>
        <v>-6600</v>
      </c>
      <c r="AG99" s="5">
        <v>15400</v>
      </c>
      <c r="AH99" s="3" t="s">
        <v>153</v>
      </c>
      <c r="AI99" s="4"/>
    </row>
    <row r="100" spans="1:35" x14ac:dyDescent="0.45">
      <c r="A100" s="2" t="s">
        <v>29</v>
      </c>
      <c r="B100" s="2" t="s">
        <v>30</v>
      </c>
      <c r="C100" s="2" t="s">
        <v>61</v>
      </c>
      <c r="D100" s="2">
        <f>_xlfn.XLOOKUP(C100,Sheet2!A:A,Sheet2!B:B)</f>
        <v>3</v>
      </c>
      <c r="E100" s="2" t="str">
        <f>_xlfn.XLOOKUP(C100,Sheet2!A:A,Sheet2!C:C)</f>
        <v>BS</v>
      </c>
      <c r="F100" s="3" t="s">
        <v>148</v>
      </c>
      <c r="G100" s="4">
        <v>45693</v>
      </c>
      <c r="H100" s="6">
        <f t="shared" si="4"/>
        <v>2025</v>
      </c>
      <c r="I100" s="6">
        <f t="shared" si="5"/>
        <v>2</v>
      </c>
      <c r="J100" s="12">
        <f t="shared" si="6"/>
        <v>45689</v>
      </c>
      <c r="K100" s="2">
        <v>1012</v>
      </c>
      <c r="L100" s="4">
        <v>46022</v>
      </c>
      <c r="M100" s="2">
        <v>500012</v>
      </c>
      <c r="O100" s="2" t="s">
        <v>32</v>
      </c>
      <c r="R100" s="2" t="s">
        <v>33</v>
      </c>
      <c r="T100" s="2" t="s">
        <v>34</v>
      </c>
      <c r="W100" s="2" t="s">
        <v>149</v>
      </c>
      <c r="X100" s="3" t="s">
        <v>148</v>
      </c>
      <c r="Y100" s="2" t="s">
        <v>34</v>
      </c>
      <c r="Z100" s="2" t="s">
        <v>39</v>
      </c>
      <c r="AA100" s="2" t="s">
        <v>40</v>
      </c>
      <c r="AC100" s="5"/>
      <c r="AD100" s="6">
        <v>8800</v>
      </c>
      <c r="AE100" s="5"/>
      <c r="AF100" s="6">
        <f t="shared" si="7"/>
        <v>-8800</v>
      </c>
      <c r="AG100" s="5">
        <v>24200</v>
      </c>
      <c r="AH100" s="3" t="s">
        <v>154</v>
      </c>
      <c r="AI100" s="4"/>
    </row>
    <row r="101" spans="1:35" x14ac:dyDescent="0.45">
      <c r="A101" s="2" t="s">
        <v>29</v>
      </c>
      <c r="B101" s="2" t="s">
        <v>30</v>
      </c>
      <c r="C101" s="2" t="s">
        <v>61</v>
      </c>
      <c r="D101" s="2">
        <f>_xlfn.XLOOKUP(C101,Sheet2!A:A,Sheet2!B:B)</f>
        <v>3</v>
      </c>
      <c r="E101" s="2" t="str">
        <f>_xlfn.XLOOKUP(C101,Sheet2!A:A,Sheet2!C:C)</f>
        <v>BS</v>
      </c>
      <c r="F101" s="3" t="s">
        <v>151</v>
      </c>
      <c r="G101" s="4">
        <v>45695</v>
      </c>
      <c r="H101" s="6">
        <f t="shared" si="4"/>
        <v>2025</v>
      </c>
      <c r="I101" s="6">
        <f t="shared" si="5"/>
        <v>2</v>
      </c>
      <c r="J101" s="12">
        <f t="shared" si="6"/>
        <v>45689</v>
      </c>
      <c r="K101" s="2">
        <v>1013</v>
      </c>
      <c r="L101" s="4">
        <v>46022</v>
      </c>
      <c r="M101" s="2">
        <v>500013</v>
      </c>
      <c r="O101" s="2" t="s">
        <v>32</v>
      </c>
      <c r="R101" s="2" t="s">
        <v>33</v>
      </c>
      <c r="T101" s="2" t="s">
        <v>34</v>
      </c>
      <c r="W101" s="2" t="s">
        <v>152</v>
      </c>
      <c r="X101" s="3" t="s">
        <v>151</v>
      </c>
      <c r="Y101" s="2" t="s">
        <v>34</v>
      </c>
      <c r="Z101" s="2" t="s">
        <v>39</v>
      </c>
      <c r="AA101" s="2" t="s">
        <v>40</v>
      </c>
      <c r="AC101" s="5"/>
      <c r="AD101" s="6">
        <v>6600</v>
      </c>
      <c r="AE101" s="5"/>
      <c r="AF101" s="6">
        <f t="shared" si="7"/>
        <v>-6600</v>
      </c>
      <c r="AG101" s="5">
        <v>30800</v>
      </c>
      <c r="AH101" s="3" t="s">
        <v>155</v>
      </c>
      <c r="AI101" s="4"/>
    </row>
    <row r="102" spans="1:35" x14ac:dyDescent="0.45">
      <c r="A102" s="2" t="s">
        <v>29</v>
      </c>
      <c r="B102" s="2" t="s">
        <v>30</v>
      </c>
      <c r="C102" s="2" t="s">
        <v>61</v>
      </c>
      <c r="D102" s="2">
        <f>_xlfn.XLOOKUP(C102,Sheet2!A:A,Sheet2!B:B)</f>
        <v>3</v>
      </c>
      <c r="E102" s="2" t="str">
        <f>_xlfn.XLOOKUP(C102,Sheet2!A:A,Sheet2!C:C)</f>
        <v>BS</v>
      </c>
      <c r="F102" s="3"/>
      <c r="G102" s="4">
        <v>45715</v>
      </c>
      <c r="H102" s="6">
        <f t="shared" si="4"/>
        <v>2025</v>
      </c>
      <c r="I102" s="6">
        <f t="shared" si="5"/>
        <v>2</v>
      </c>
      <c r="J102" s="12">
        <f t="shared" si="6"/>
        <v>45689</v>
      </c>
      <c r="K102" s="2">
        <v>1014</v>
      </c>
      <c r="L102" s="4">
        <v>46022</v>
      </c>
      <c r="M102" s="2">
        <v>500014</v>
      </c>
      <c r="O102" s="2" t="s">
        <v>32</v>
      </c>
      <c r="R102" s="2" t="s">
        <v>33</v>
      </c>
      <c r="T102" s="2" t="s">
        <v>34</v>
      </c>
      <c r="W102" s="2" t="s">
        <v>31</v>
      </c>
      <c r="X102" s="3"/>
      <c r="Y102" s="2" t="s">
        <v>34</v>
      </c>
      <c r="AB102" s="6">
        <v>15400</v>
      </c>
      <c r="AC102" s="5"/>
      <c r="AE102" s="5"/>
      <c r="AF102" s="6">
        <f t="shared" si="7"/>
        <v>15400</v>
      </c>
      <c r="AG102" s="5">
        <v>15400</v>
      </c>
      <c r="AH102" s="3" t="s">
        <v>62</v>
      </c>
      <c r="AI102" s="4"/>
    </row>
    <row r="103" spans="1:35" x14ac:dyDescent="0.45">
      <c r="A103" s="2" t="s">
        <v>29</v>
      </c>
      <c r="B103" s="2" t="s">
        <v>30</v>
      </c>
      <c r="C103" s="2" t="s">
        <v>61</v>
      </c>
      <c r="D103" s="2">
        <f>_xlfn.XLOOKUP(C103,Sheet2!A:A,Sheet2!B:B)</f>
        <v>3</v>
      </c>
      <c r="E103" s="2" t="str">
        <f>_xlfn.XLOOKUP(C103,Sheet2!A:A,Sheet2!C:C)</f>
        <v>BS</v>
      </c>
      <c r="F103" s="3" t="s">
        <v>148</v>
      </c>
      <c r="G103" s="4">
        <v>45721</v>
      </c>
      <c r="H103" s="6">
        <f t="shared" si="4"/>
        <v>2025</v>
      </c>
      <c r="I103" s="6">
        <f t="shared" si="5"/>
        <v>3</v>
      </c>
      <c r="J103" s="12">
        <f t="shared" si="6"/>
        <v>45717</v>
      </c>
      <c r="K103" s="2">
        <v>1021</v>
      </c>
      <c r="L103" s="4">
        <v>46022</v>
      </c>
      <c r="M103" s="2">
        <v>500021</v>
      </c>
      <c r="O103" s="2" t="s">
        <v>32</v>
      </c>
      <c r="R103" s="2" t="s">
        <v>33</v>
      </c>
      <c r="T103" s="2" t="s">
        <v>34</v>
      </c>
      <c r="W103" s="2" t="s">
        <v>149</v>
      </c>
      <c r="X103" s="3" t="s">
        <v>148</v>
      </c>
      <c r="Y103" s="2" t="s">
        <v>34</v>
      </c>
      <c r="Z103" s="2" t="s">
        <v>39</v>
      </c>
      <c r="AA103" s="2" t="s">
        <v>40</v>
      </c>
      <c r="AC103" s="5"/>
      <c r="AD103" s="6">
        <v>8800</v>
      </c>
      <c r="AE103" s="5"/>
      <c r="AF103" s="6">
        <f t="shared" si="7"/>
        <v>-8800</v>
      </c>
      <c r="AG103" s="5">
        <v>24200</v>
      </c>
      <c r="AH103" s="3" t="s">
        <v>156</v>
      </c>
      <c r="AI103" s="4"/>
    </row>
    <row r="104" spans="1:35" x14ac:dyDescent="0.45">
      <c r="A104" s="2" t="s">
        <v>29</v>
      </c>
      <c r="B104" s="2" t="s">
        <v>30</v>
      </c>
      <c r="C104" s="2" t="s">
        <v>61</v>
      </c>
      <c r="D104" s="2">
        <f>_xlfn.XLOOKUP(C104,Sheet2!A:A,Sheet2!B:B)</f>
        <v>3</v>
      </c>
      <c r="E104" s="2" t="str">
        <f>_xlfn.XLOOKUP(C104,Sheet2!A:A,Sheet2!C:C)</f>
        <v>BS</v>
      </c>
      <c r="F104" s="3" t="s">
        <v>151</v>
      </c>
      <c r="G104" s="4">
        <v>45723</v>
      </c>
      <c r="H104" s="6">
        <f t="shared" si="4"/>
        <v>2025</v>
      </c>
      <c r="I104" s="6">
        <f t="shared" si="5"/>
        <v>3</v>
      </c>
      <c r="J104" s="12">
        <f t="shared" si="6"/>
        <v>45717</v>
      </c>
      <c r="K104" s="2">
        <v>1022</v>
      </c>
      <c r="L104" s="4">
        <v>46022</v>
      </c>
      <c r="M104" s="2">
        <v>500022</v>
      </c>
      <c r="O104" s="2" t="s">
        <v>32</v>
      </c>
      <c r="R104" s="2" t="s">
        <v>33</v>
      </c>
      <c r="T104" s="2" t="s">
        <v>34</v>
      </c>
      <c r="W104" s="2" t="s">
        <v>152</v>
      </c>
      <c r="X104" s="3" t="s">
        <v>151</v>
      </c>
      <c r="Y104" s="2" t="s">
        <v>34</v>
      </c>
      <c r="Z104" s="2" t="s">
        <v>39</v>
      </c>
      <c r="AA104" s="2" t="s">
        <v>40</v>
      </c>
      <c r="AC104" s="5"/>
      <c r="AD104" s="6">
        <v>6600</v>
      </c>
      <c r="AE104" s="5"/>
      <c r="AF104" s="6">
        <f t="shared" si="7"/>
        <v>-6600</v>
      </c>
      <c r="AG104" s="5">
        <v>30800</v>
      </c>
      <c r="AH104" s="3" t="s">
        <v>157</v>
      </c>
      <c r="AI104" s="4"/>
    </row>
    <row r="105" spans="1:35" x14ac:dyDescent="0.45">
      <c r="A105" s="2" t="s">
        <v>29</v>
      </c>
      <c r="B105" s="2" t="s">
        <v>30</v>
      </c>
      <c r="C105" s="2" t="s">
        <v>61</v>
      </c>
      <c r="D105" s="2">
        <f>_xlfn.XLOOKUP(C105,Sheet2!A:A,Sheet2!B:B)</f>
        <v>3</v>
      </c>
      <c r="E105" s="2" t="str">
        <f>_xlfn.XLOOKUP(C105,Sheet2!A:A,Sheet2!C:C)</f>
        <v>BS</v>
      </c>
      <c r="F105" s="3"/>
      <c r="G105" s="4">
        <v>45743</v>
      </c>
      <c r="H105" s="6">
        <f t="shared" si="4"/>
        <v>2025</v>
      </c>
      <c r="I105" s="6">
        <f t="shared" si="5"/>
        <v>3</v>
      </c>
      <c r="J105" s="12">
        <f t="shared" si="6"/>
        <v>45717</v>
      </c>
      <c r="K105" s="2">
        <v>1023</v>
      </c>
      <c r="L105" s="4">
        <v>46022</v>
      </c>
      <c r="M105" s="2">
        <v>500023</v>
      </c>
      <c r="O105" s="2" t="s">
        <v>32</v>
      </c>
      <c r="R105" s="2" t="s">
        <v>33</v>
      </c>
      <c r="T105" s="2" t="s">
        <v>34</v>
      </c>
      <c r="W105" s="2" t="s">
        <v>31</v>
      </c>
      <c r="X105" s="3"/>
      <c r="Y105" s="2" t="s">
        <v>34</v>
      </c>
      <c r="AB105" s="6">
        <v>15400</v>
      </c>
      <c r="AC105" s="5"/>
      <c r="AE105" s="5"/>
      <c r="AF105" s="6">
        <f t="shared" si="7"/>
        <v>15400</v>
      </c>
      <c r="AG105" s="5">
        <v>15400</v>
      </c>
      <c r="AH105" s="3" t="s">
        <v>70</v>
      </c>
      <c r="AI105" s="4"/>
    </row>
    <row r="106" spans="1:35" x14ac:dyDescent="0.45">
      <c r="A106" s="2" t="s">
        <v>29</v>
      </c>
      <c r="B106" s="2" t="s">
        <v>30</v>
      </c>
      <c r="C106" s="2" t="s">
        <v>61</v>
      </c>
      <c r="D106" s="2">
        <f>_xlfn.XLOOKUP(C106,Sheet2!A:A,Sheet2!B:B)</f>
        <v>3</v>
      </c>
      <c r="E106" s="2" t="str">
        <f>_xlfn.XLOOKUP(C106,Sheet2!A:A,Sheet2!C:C)</f>
        <v>BS</v>
      </c>
      <c r="F106" s="3" t="s">
        <v>148</v>
      </c>
      <c r="G106" s="4">
        <v>45752</v>
      </c>
      <c r="H106" s="6">
        <f t="shared" si="4"/>
        <v>2025</v>
      </c>
      <c r="I106" s="6">
        <f t="shared" si="5"/>
        <v>4</v>
      </c>
      <c r="J106" s="12">
        <f t="shared" si="6"/>
        <v>45748</v>
      </c>
      <c r="K106" s="2">
        <v>1030</v>
      </c>
      <c r="L106" s="4">
        <v>46022</v>
      </c>
      <c r="M106" s="2">
        <v>500030</v>
      </c>
      <c r="O106" s="2" t="s">
        <v>32</v>
      </c>
      <c r="R106" s="2" t="s">
        <v>33</v>
      </c>
      <c r="T106" s="2" t="s">
        <v>34</v>
      </c>
      <c r="W106" s="2" t="s">
        <v>149</v>
      </c>
      <c r="X106" s="3" t="s">
        <v>148</v>
      </c>
      <c r="Y106" s="2" t="s">
        <v>34</v>
      </c>
      <c r="Z106" s="2" t="s">
        <v>39</v>
      </c>
      <c r="AA106" s="2" t="s">
        <v>40</v>
      </c>
      <c r="AC106" s="5"/>
      <c r="AD106" s="6">
        <v>8800</v>
      </c>
      <c r="AE106" s="5"/>
      <c r="AF106" s="6">
        <f t="shared" si="7"/>
        <v>-8800</v>
      </c>
      <c r="AG106" s="5">
        <v>24200</v>
      </c>
      <c r="AH106" s="3" t="s">
        <v>158</v>
      </c>
      <c r="AI106" s="4"/>
    </row>
    <row r="107" spans="1:35" x14ac:dyDescent="0.45">
      <c r="A107" s="2" t="s">
        <v>29</v>
      </c>
      <c r="B107" s="2" t="s">
        <v>30</v>
      </c>
      <c r="C107" s="2" t="s">
        <v>61</v>
      </c>
      <c r="D107" s="2">
        <f>_xlfn.XLOOKUP(C107,Sheet2!A:A,Sheet2!B:B)</f>
        <v>3</v>
      </c>
      <c r="E107" s="2" t="str">
        <f>_xlfn.XLOOKUP(C107,Sheet2!A:A,Sheet2!C:C)</f>
        <v>BS</v>
      </c>
      <c r="F107" s="3" t="s">
        <v>151</v>
      </c>
      <c r="G107" s="4">
        <v>45754</v>
      </c>
      <c r="H107" s="6">
        <f t="shared" si="4"/>
        <v>2025</v>
      </c>
      <c r="I107" s="6">
        <f t="shared" si="5"/>
        <v>4</v>
      </c>
      <c r="J107" s="12">
        <f t="shared" si="6"/>
        <v>45748</v>
      </c>
      <c r="K107" s="2">
        <v>1031</v>
      </c>
      <c r="L107" s="4">
        <v>46022</v>
      </c>
      <c r="M107" s="2">
        <v>500031</v>
      </c>
      <c r="O107" s="2" t="s">
        <v>32</v>
      </c>
      <c r="R107" s="2" t="s">
        <v>33</v>
      </c>
      <c r="T107" s="2" t="s">
        <v>34</v>
      </c>
      <c r="W107" s="2" t="s">
        <v>152</v>
      </c>
      <c r="X107" s="3" t="s">
        <v>151</v>
      </c>
      <c r="Y107" s="2" t="s">
        <v>34</v>
      </c>
      <c r="Z107" s="2" t="s">
        <v>39</v>
      </c>
      <c r="AA107" s="2" t="s">
        <v>40</v>
      </c>
      <c r="AC107" s="5"/>
      <c r="AD107" s="6">
        <v>6600</v>
      </c>
      <c r="AE107" s="5"/>
      <c r="AF107" s="6">
        <f t="shared" si="7"/>
        <v>-6600</v>
      </c>
      <c r="AG107" s="5">
        <v>30800</v>
      </c>
      <c r="AH107" s="3" t="s">
        <v>159</v>
      </c>
      <c r="AI107" s="4"/>
    </row>
    <row r="108" spans="1:35" x14ac:dyDescent="0.45">
      <c r="A108" s="2" t="s">
        <v>29</v>
      </c>
      <c r="B108" s="2" t="s">
        <v>30</v>
      </c>
      <c r="C108" s="2" t="s">
        <v>61</v>
      </c>
      <c r="D108" s="2">
        <f>_xlfn.XLOOKUP(C108,Sheet2!A:A,Sheet2!B:B)</f>
        <v>3</v>
      </c>
      <c r="E108" s="2" t="str">
        <f>_xlfn.XLOOKUP(C108,Sheet2!A:A,Sheet2!C:C)</f>
        <v>BS</v>
      </c>
      <c r="F108" s="3"/>
      <c r="G108" s="4">
        <v>45774</v>
      </c>
      <c r="H108" s="6">
        <f t="shared" si="4"/>
        <v>2025</v>
      </c>
      <c r="I108" s="6">
        <f t="shared" si="5"/>
        <v>4</v>
      </c>
      <c r="J108" s="12">
        <f t="shared" si="6"/>
        <v>45748</v>
      </c>
      <c r="K108" s="2">
        <v>1032</v>
      </c>
      <c r="L108" s="4">
        <v>46022</v>
      </c>
      <c r="M108" s="2">
        <v>500032</v>
      </c>
      <c r="O108" s="2" t="s">
        <v>32</v>
      </c>
      <c r="R108" s="2" t="s">
        <v>33</v>
      </c>
      <c r="T108" s="2" t="s">
        <v>34</v>
      </c>
      <c r="W108" s="2" t="s">
        <v>31</v>
      </c>
      <c r="X108" s="3"/>
      <c r="Y108" s="2" t="s">
        <v>34</v>
      </c>
      <c r="AB108" s="6">
        <v>15400</v>
      </c>
      <c r="AC108" s="5"/>
      <c r="AE108" s="5"/>
      <c r="AF108" s="6">
        <f t="shared" si="7"/>
        <v>15400</v>
      </c>
      <c r="AG108" s="5">
        <v>15400</v>
      </c>
      <c r="AH108" s="3" t="s">
        <v>83</v>
      </c>
      <c r="AI108" s="4"/>
    </row>
    <row r="109" spans="1:35" x14ac:dyDescent="0.45">
      <c r="A109" s="2" t="s">
        <v>29</v>
      </c>
      <c r="B109" s="2" t="s">
        <v>30</v>
      </c>
      <c r="C109" s="2" t="s">
        <v>61</v>
      </c>
      <c r="D109" s="2">
        <f>_xlfn.XLOOKUP(C109,Sheet2!A:A,Sheet2!B:B)</f>
        <v>3</v>
      </c>
      <c r="E109" s="2" t="str">
        <f>_xlfn.XLOOKUP(C109,Sheet2!A:A,Sheet2!C:C)</f>
        <v>BS</v>
      </c>
      <c r="F109" s="3" t="s">
        <v>148</v>
      </c>
      <c r="G109" s="4">
        <v>45782</v>
      </c>
      <c r="H109" s="6">
        <f t="shared" si="4"/>
        <v>2025</v>
      </c>
      <c r="I109" s="6">
        <f t="shared" si="5"/>
        <v>5</v>
      </c>
      <c r="J109" s="12">
        <f t="shared" si="6"/>
        <v>45778</v>
      </c>
      <c r="K109" s="2">
        <v>1040</v>
      </c>
      <c r="L109" s="4">
        <v>46022</v>
      </c>
      <c r="M109" s="2">
        <v>500040</v>
      </c>
      <c r="O109" s="2" t="s">
        <v>32</v>
      </c>
      <c r="R109" s="2" t="s">
        <v>33</v>
      </c>
      <c r="T109" s="2" t="s">
        <v>34</v>
      </c>
      <c r="W109" s="2" t="s">
        <v>149</v>
      </c>
      <c r="X109" s="3" t="s">
        <v>148</v>
      </c>
      <c r="Y109" s="2" t="s">
        <v>34</v>
      </c>
      <c r="Z109" s="2" t="s">
        <v>39</v>
      </c>
      <c r="AA109" s="2" t="s">
        <v>40</v>
      </c>
      <c r="AC109" s="5"/>
      <c r="AD109" s="6">
        <v>8800</v>
      </c>
      <c r="AE109" s="5"/>
      <c r="AF109" s="6">
        <f t="shared" si="7"/>
        <v>-8800</v>
      </c>
      <c r="AG109" s="5">
        <v>24200</v>
      </c>
      <c r="AH109" s="3" t="s">
        <v>160</v>
      </c>
      <c r="AI109" s="4"/>
    </row>
    <row r="110" spans="1:35" x14ac:dyDescent="0.45">
      <c r="A110" s="2" t="s">
        <v>29</v>
      </c>
      <c r="B110" s="2" t="s">
        <v>30</v>
      </c>
      <c r="C110" s="2" t="s">
        <v>61</v>
      </c>
      <c r="D110" s="2">
        <f>_xlfn.XLOOKUP(C110,Sheet2!A:A,Sheet2!B:B)</f>
        <v>3</v>
      </c>
      <c r="E110" s="2" t="str">
        <f>_xlfn.XLOOKUP(C110,Sheet2!A:A,Sheet2!C:C)</f>
        <v>BS</v>
      </c>
      <c r="F110" s="3" t="s">
        <v>151</v>
      </c>
      <c r="G110" s="4">
        <v>45784</v>
      </c>
      <c r="H110" s="6">
        <f t="shared" si="4"/>
        <v>2025</v>
      </c>
      <c r="I110" s="6">
        <f t="shared" si="5"/>
        <v>5</v>
      </c>
      <c r="J110" s="12">
        <f t="shared" si="6"/>
        <v>45778</v>
      </c>
      <c r="K110" s="2">
        <v>1041</v>
      </c>
      <c r="L110" s="4">
        <v>46022</v>
      </c>
      <c r="M110" s="2">
        <v>500041</v>
      </c>
      <c r="O110" s="2" t="s">
        <v>32</v>
      </c>
      <c r="R110" s="2" t="s">
        <v>33</v>
      </c>
      <c r="T110" s="2" t="s">
        <v>34</v>
      </c>
      <c r="W110" s="2" t="s">
        <v>152</v>
      </c>
      <c r="X110" s="3" t="s">
        <v>151</v>
      </c>
      <c r="Y110" s="2" t="s">
        <v>34</v>
      </c>
      <c r="Z110" s="2" t="s">
        <v>39</v>
      </c>
      <c r="AA110" s="2" t="s">
        <v>40</v>
      </c>
      <c r="AC110" s="5"/>
      <c r="AD110" s="6">
        <v>6600</v>
      </c>
      <c r="AE110" s="5"/>
      <c r="AF110" s="6">
        <f t="shared" si="7"/>
        <v>-6600</v>
      </c>
      <c r="AG110" s="5">
        <v>30800</v>
      </c>
      <c r="AH110" s="3" t="s">
        <v>161</v>
      </c>
      <c r="AI110" s="4"/>
    </row>
    <row r="111" spans="1:35" x14ac:dyDescent="0.45">
      <c r="A111" s="2" t="s">
        <v>29</v>
      </c>
      <c r="B111" s="2" t="s">
        <v>30</v>
      </c>
      <c r="C111" s="2" t="s">
        <v>61</v>
      </c>
      <c r="D111" s="2">
        <f>_xlfn.XLOOKUP(C111,Sheet2!A:A,Sheet2!B:B)</f>
        <v>3</v>
      </c>
      <c r="E111" s="2" t="str">
        <f>_xlfn.XLOOKUP(C111,Sheet2!A:A,Sheet2!C:C)</f>
        <v>BS</v>
      </c>
      <c r="F111" s="3"/>
      <c r="G111" s="4">
        <v>45804</v>
      </c>
      <c r="H111" s="6">
        <f t="shared" si="4"/>
        <v>2025</v>
      </c>
      <c r="I111" s="6">
        <f t="shared" si="5"/>
        <v>5</v>
      </c>
      <c r="J111" s="12">
        <f t="shared" si="6"/>
        <v>45778</v>
      </c>
      <c r="K111" s="2">
        <v>1042</v>
      </c>
      <c r="L111" s="4">
        <v>46022</v>
      </c>
      <c r="M111" s="2">
        <v>500042</v>
      </c>
      <c r="O111" s="2" t="s">
        <v>32</v>
      </c>
      <c r="R111" s="2" t="s">
        <v>33</v>
      </c>
      <c r="T111" s="2" t="s">
        <v>34</v>
      </c>
      <c r="W111" s="2" t="s">
        <v>31</v>
      </c>
      <c r="X111" s="3"/>
      <c r="Y111" s="2" t="s">
        <v>34</v>
      </c>
      <c r="AB111" s="6">
        <v>15400</v>
      </c>
      <c r="AC111" s="5"/>
      <c r="AE111" s="5"/>
      <c r="AF111" s="6">
        <f t="shared" si="7"/>
        <v>15400</v>
      </c>
      <c r="AG111" s="5">
        <v>15400</v>
      </c>
      <c r="AH111" s="3" t="s">
        <v>89</v>
      </c>
      <c r="AI111" s="4"/>
    </row>
    <row r="112" spans="1:35" x14ac:dyDescent="0.45">
      <c r="A112" s="2" t="s">
        <v>29</v>
      </c>
      <c r="B112" s="2" t="s">
        <v>30</v>
      </c>
      <c r="C112" s="2" t="s">
        <v>61</v>
      </c>
      <c r="D112" s="2">
        <f>_xlfn.XLOOKUP(C112,Sheet2!A:A,Sheet2!B:B)</f>
        <v>3</v>
      </c>
      <c r="E112" s="2" t="str">
        <f>_xlfn.XLOOKUP(C112,Sheet2!A:A,Sheet2!C:C)</f>
        <v>BS</v>
      </c>
      <c r="F112" s="3" t="s">
        <v>148</v>
      </c>
      <c r="G112" s="4">
        <v>45813</v>
      </c>
      <c r="H112" s="6">
        <f t="shared" si="4"/>
        <v>2025</v>
      </c>
      <c r="I112" s="6">
        <f t="shared" si="5"/>
        <v>6</v>
      </c>
      <c r="J112" s="12">
        <f t="shared" si="6"/>
        <v>45809</v>
      </c>
      <c r="K112" s="2">
        <v>1049</v>
      </c>
      <c r="L112" s="4">
        <v>46022</v>
      </c>
      <c r="M112" s="2">
        <v>500049</v>
      </c>
      <c r="O112" s="2" t="s">
        <v>32</v>
      </c>
      <c r="R112" s="2" t="s">
        <v>33</v>
      </c>
      <c r="T112" s="2" t="s">
        <v>34</v>
      </c>
      <c r="W112" s="2" t="s">
        <v>149</v>
      </c>
      <c r="X112" s="3" t="s">
        <v>148</v>
      </c>
      <c r="Y112" s="2" t="s">
        <v>34</v>
      </c>
      <c r="Z112" s="2" t="s">
        <v>39</v>
      </c>
      <c r="AA112" s="2" t="s">
        <v>40</v>
      </c>
      <c r="AC112" s="5"/>
      <c r="AD112" s="6">
        <v>8800</v>
      </c>
      <c r="AE112" s="5"/>
      <c r="AF112" s="6">
        <f t="shared" si="7"/>
        <v>-8800</v>
      </c>
      <c r="AG112" s="5">
        <v>24200</v>
      </c>
      <c r="AH112" s="3" t="s">
        <v>162</v>
      </c>
      <c r="AI112" s="4"/>
    </row>
    <row r="113" spans="1:35" x14ac:dyDescent="0.45">
      <c r="A113" s="2" t="s">
        <v>29</v>
      </c>
      <c r="B113" s="2" t="s">
        <v>30</v>
      </c>
      <c r="C113" s="2" t="s">
        <v>61</v>
      </c>
      <c r="D113" s="2">
        <f>_xlfn.XLOOKUP(C113,Sheet2!A:A,Sheet2!B:B)</f>
        <v>3</v>
      </c>
      <c r="E113" s="2" t="str">
        <f>_xlfn.XLOOKUP(C113,Sheet2!A:A,Sheet2!C:C)</f>
        <v>BS</v>
      </c>
      <c r="F113" s="3" t="s">
        <v>151</v>
      </c>
      <c r="G113" s="4">
        <v>45815</v>
      </c>
      <c r="H113" s="6">
        <f t="shared" si="4"/>
        <v>2025</v>
      </c>
      <c r="I113" s="6">
        <f t="shared" si="5"/>
        <v>6</v>
      </c>
      <c r="J113" s="12">
        <f t="shared" si="6"/>
        <v>45809</v>
      </c>
      <c r="K113" s="2">
        <v>1050</v>
      </c>
      <c r="L113" s="4">
        <v>46022</v>
      </c>
      <c r="M113" s="2">
        <v>500050</v>
      </c>
      <c r="O113" s="2" t="s">
        <v>32</v>
      </c>
      <c r="R113" s="2" t="s">
        <v>33</v>
      </c>
      <c r="T113" s="2" t="s">
        <v>34</v>
      </c>
      <c r="W113" s="2" t="s">
        <v>152</v>
      </c>
      <c r="X113" s="3" t="s">
        <v>151</v>
      </c>
      <c r="Y113" s="2" t="s">
        <v>34</v>
      </c>
      <c r="Z113" s="2" t="s">
        <v>39</v>
      </c>
      <c r="AA113" s="2" t="s">
        <v>40</v>
      </c>
      <c r="AC113" s="5"/>
      <c r="AD113" s="6">
        <v>6600</v>
      </c>
      <c r="AE113" s="5"/>
      <c r="AF113" s="6">
        <f t="shared" si="7"/>
        <v>-6600</v>
      </c>
      <c r="AG113" s="5">
        <v>30800</v>
      </c>
      <c r="AH113" s="3" t="s">
        <v>163</v>
      </c>
      <c r="AI113" s="4"/>
    </row>
    <row r="114" spans="1:35" x14ac:dyDescent="0.45">
      <c r="A114" s="2" t="s">
        <v>29</v>
      </c>
      <c r="B114" s="2" t="s">
        <v>30</v>
      </c>
      <c r="C114" s="2" t="s">
        <v>61</v>
      </c>
      <c r="D114" s="2">
        <f>_xlfn.XLOOKUP(C114,Sheet2!A:A,Sheet2!B:B)</f>
        <v>3</v>
      </c>
      <c r="E114" s="2" t="str">
        <f>_xlfn.XLOOKUP(C114,Sheet2!A:A,Sheet2!C:C)</f>
        <v>BS</v>
      </c>
      <c r="F114" s="3"/>
      <c r="G114" s="4">
        <v>45835</v>
      </c>
      <c r="H114" s="6">
        <f t="shared" si="4"/>
        <v>2025</v>
      </c>
      <c r="I114" s="6">
        <f t="shared" si="5"/>
        <v>6</v>
      </c>
      <c r="J114" s="12">
        <f t="shared" si="6"/>
        <v>45809</v>
      </c>
      <c r="K114" s="2">
        <v>1051</v>
      </c>
      <c r="L114" s="4">
        <v>46022</v>
      </c>
      <c r="M114" s="2">
        <v>500051</v>
      </c>
      <c r="O114" s="2" t="s">
        <v>32</v>
      </c>
      <c r="R114" s="2" t="s">
        <v>33</v>
      </c>
      <c r="T114" s="2" t="s">
        <v>34</v>
      </c>
      <c r="W114" s="2" t="s">
        <v>31</v>
      </c>
      <c r="X114" s="3"/>
      <c r="Y114" s="2" t="s">
        <v>34</v>
      </c>
      <c r="AB114" s="6">
        <v>15400</v>
      </c>
      <c r="AC114" s="5"/>
      <c r="AE114" s="5"/>
      <c r="AF114" s="6">
        <f t="shared" si="7"/>
        <v>15400</v>
      </c>
      <c r="AG114" s="5">
        <v>15400</v>
      </c>
      <c r="AH114" s="3" t="s">
        <v>94</v>
      </c>
      <c r="AI114" s="4"/>
    </row>
    <row r="115" spans="1:35" x14ac:dyDescent="0.45">
      <c r="A115" s="2" t="s">
        <v>29</v>
      </c>
      <c r="B115" s="2" t="s">
        <v>30</v>
      </c>
      <c r="C115" s="2" t="s">
        <v>61</v>
      </c>
      <c r="D115" s="2">
        <f>_xlfn.XLOOKUP(C115,Sheet2!A:A,Sheet2!B:B)</f>
        <v>3</v>
      </c>
      <c r="E115" s="2" t="str">
        <f>_xlfn.XLOOKUP(C115,Sheet2!A:A,Sheet2!C:C)</f>
        <v>BS</v>
      </c>
      <c r="F115" s="3" t="s">
        <v>148</v>
      </c>
      <c r="G115" s="4">
        <v>45843</v>
      </c>
      <c r="H115" s="6">
        <f t="shared" si="4"/>
        <v>2025</v>
      </c>
      <c r="I115" s="6">
        <f t="shared" si="5"/>
        <v>7</v>
      </c>
      <c r="J115" s="12">
        <f t="shared" si="6"/>
        <v>45839</v>
      </c>
      <c r="K115" s="2">
        <v>1058</v>
      </c>
      <c r="L115" s="4">
        <v>46022</v>
      </c>
      <c r="M115" s="2">
        <v>500058</v>
      </c>
      <c r="O115" s="2" t="s">
        <v>32</v>
      </c>
      <c r="R115" s="2" t="s">
        <v>33</v>
      </c>
      <c r="T115" s="2" t="s">
        <v>34</v>
      </c>
      <c r="W115" s="2" t="s">
        <v>149</v>
      </c>
      <c r="X115" s="3" t="s">
        <v>148</v>
      </c>
      <c r="Y115" s="2" t="s">
        <v>34</v>
      </c>
      <c r="Z115" s="2" t="s">
        <v>39</v>
      </c>
      <c r="AA115" s="2" t="s">
        <v>40</v>
      </c>
      <c r="AC115" s="5"/>
      <c r="AD115" s="6">
        <v>8800</v>
      </c>
      <c r="AE115" s="5"/>
      <c r="AF115" s="6">
        <f t="shared" si="7"/>
        <v>-8800</v>
      </c>
      <c r="AG115" s="5">
        <v>24200</v>
      </c>
      <c r="AH115" s="3" t="s">
        <v>164</v>
      </c>
      <c r="AI115" s="4"/>
    </row>
    <row r="116" spans="1:35" x14ac:dyDescent="0.45">
      <c r="A116" s="2" t="s">
        <v>29</v>
      </c>
      <c r="B116" s="2" t="s">
        <v>30</v>
      </c>
      <c r="C116" s="2" t="s">
        <v>61</v>
      </c>
      <c r="D116" s="2">
        <f>_xlfn.XLOOKUP(C116,Sheet2!A:A,Sheet2!B:B)</f>
        <v>3</v>
      </c>
      <c r="E116" s="2" t="str">
        <f>_xlfn.XLOOKUP(C116,Sheet2!A:A,Sheet2!C:C)</f>
        <v>BS</v>
      </c>
      <c r="F116" s="3" t="s">
        <v>151</v>
      </c>
      <c r="G116" s="4">
        <v>45845</v>
      </c>
      <c r="H116" s="6">
        <f t="shared" si="4"/>
        <v>2025</v>
      </c>
      <c r="I116" s="6">
        <f t="shared" si="5"/>
        <v>7</v>
      </c>
      <c r="J116" s="12">
        <f t="shared" si="6"/>
        <v>45839</v>
      </c>
      <c r="K116" s="2">
        <v>1059</v>
      </c>
      <c r="L116" s="4">
        <v>46022</v>
      </c>
      <c r="M116" s="2">
        <v>500059</v>
      </c>
      <c r="O116" s="2" t="s">
        <v>32</v>
      </c>
      <c r="R116" s="2" t="s">
        <v>33</v>
      </c>
      <c r="T116" s="2" t="s">
        <v>34</v>
      </c>
      <c r="W116" s="2" t="s">
        <v>152</v>
      </c>
      <c r="X116" s="3" t="s">
        <v>151</v>
      </c>
      <c r="Y116" s="2" t="s">
        <v>34</v>
      </c>
      <c r="Z116" s="2" t="s">
        <v>39</v>
      </c>
      <c r="AA116" s="2" t="s">
        <v>40</v>
      </c>
      <c r="AC116" s="5"/>
      <c r="AD116" s="6">
        <v>6600</v>
      </c>
      <c r="AE116" s="5"/>
      <c r="AF116" s="6">
        <f t="shared" si="7"/>
        <v>-6600</v>
      </c>
      <c r="AG116" s="5">
        <v>30800</v>
      </c>
      <c r="AH116" s="3" t="s">
        <v>165</v>
      </c>
      <c r="AI116" s="4"/>
    </row>
    <row r="117" spans="1:35" x14ac:dyDescent="0.45">
      <c r="A117" s="2" t="s">
        <v>29</v>
      </c>
      <c r="B117" s="2" t="s">
        <v>30</v>
      </c>
      <c r="C117" s="2" t="s">
        <v>61</v>
      </c>
      <c r="D117" s="2">
        <f>_xlfn.XLOOKUP(C117,Sheet2!A:A,Sheet2!B:B)</f>
        <v>3</v>
      </c>
      <c r="E117" s="2" t="str">
        <f>_xlfn.XLOOKUP(C117,Sheet2!A:A,Sheet2!C:C)</f>
        <v>BS</v>
      </c>
      <c r="F117" s="3"/>
      <c r="G117" s="4">
        <v>45865</v>
      </c>
      <c r="H117" s="6">
        <f t="shared" si="4"/>
        <v>2025</v>
      </c>
      <c r="I117" s="6">
        <f t="shared" si="5"/>
        <v>7</v>
      </c>
      <c r="J117" s="12">
        <f t="shared" si="6"/>
        <v>45839</v>
      </c>
      <c r="K117" s="2">
        <v>1060</v>
      </c>
      <c r="L117" s="4">
        <v>46022</v>
      </c>
      <c r="M117" s="2">
        <v>500060</v>
      </c>
      <c r="O117" s="2" t="s">
        <v>32</v>
      </c>
      <c r="R117" s="2" t="s">
        <v>33</v>
      </c>
      <c r="T117" s="2" t="s">
        <v>34</v>
      </c>
      <c r="W117" s="2" t="s">
        <v>31</v>
      </c>
      <c r="X117" s="3"/>
      <c r="Y117" s="2" t="s">
        <v>34</v>
      </c>
      <c r="AB117" s="6">
        <v>15400</v>
      </c>
      <c r="AC117" s="5"/>
      <c r="AE117" s="5"/>
      <c r="AF117" s="6">
        <f t="shared" si="7"/>
        <v>15400</v>
      </c>
      <c r="AG117" s="5">
        <v>15400</v>
      </c>
      <c r="AH117" s="3" t="s">
        <v>101</v>
      </c>
      <c r="AI117" s="4"/>
    </row>
    <row r="118" spans="1:35" x14ac:dyDescent="0.45">
      <c r="A118" s="2" t="s">
        <v>29</v>
      </c>
      <c r="B118" s="2" t="s">
        <v>30</v>
      </c>
      <c r="C118" s="2" t="s">
        <v>61</v>
      </c>
      <c r="D118" s="2">
        <f>_xlfn.XLOOKUP(C118,Sheet2!A:A,Sheet2!B:B)</f>
        <v>3</v>
      </c>
      <c r="E118" s="2" t="str">
        <f>_xlfn.XLOOKUP(C118,Sheet2!A:A,Sheet2!C:C)</f>
        <v>BS</v>
      </c>
      <c r="F118" s="3" t="s">
        <v>148</v>
      </c>
      <c r="G118" s="4">
        <v>45874</v>
      </c>
      <c r="H118" s="6">
        <f t="shared" si="4"/>
        <v>2025</v>
      </c>
      <c r="I118" s="6">
        <f t="shared" si="5"/>
        <v>8</v>
      </c>
      <c r="J118" s="12">
        <f t="shared" si="6"/>
        <v>45870</v>
      </c>
      <c r="K118" s="2">
        <v>1067</v>
      </c>
      <c r="L118" s="4">
        <v>46022</v>
      </c>
      <c r="M118" s="2">
        <v>500067</v>
      </c>
      <c r="O118" s="2" t="s">
        <v>32</v>
      </c>
      <c r="R118" s="2" t="s">
        <v>33</v>
      </c>
      <c r="T118" s="2" t="s">
        <v>34</v>
      </c>
      <c r="W118" s="2" t="s">
        <v>149</v>
      </c>
      <c r="X118" s="3" t="s">
        <v>148</v>
      </c>
      <c r="Y118" s="2" t="s">
        <v>34</v>
      </c>
      <c r="Z118" s="2" t="s">
        <v>39</v>
      </c>
      <c r="AA118" s="2" t="s">
        <v>40</v>
      </c>
      <c r="AC118" s="5"/>
      <c r="AD118" s="6">
        <v>8800</v>
      </c>
      <c r="AE118" s="5"/>
      <c r="AF118" s="6">
        <f t="shared" si="7"/>
        <v>-8800</v>
      </c>
      <c r="AG118" s="5">
        <v>24200</v>
      </c>
      <c r="AH118" s="3" t="s">
        <v>166</v>
      </c>
      <c r="AI118" s="4"/>
    </row>
    <row r="119" spans="1:35" x14ac:dyDescent="0.45">
      <c r="A119" s="2" t="s">
        <v>29</v>
      </c>
      <c r="B119" s="2" t="s">
        <v>30</v>
      </c>
      <c r="C119" s="2" t="s">
        <v>61</v>
      </c>
      <c r="D119" s="2">
        <f>_xlfn.XLOOKUP(C119,Sheet2!A:A,Sheet2!B:B)</f>
        <v>3</v>
      </c>
      <c r="E119" s="2" t="str">
        <f>_xlfn.XLOOKUP(C119,Sheet2!A:A,Sheet2!C:C)</f>
        <v>BS</v>
      </c>
      <c r="F119" s="3" t="s">
        <v>151</v>
      </c>
      <c r="G119" s="4">
        <v>45876</v>
      </c>
      <c r="H119" s="6">
        <f t="shared" si="4"/>
        <v>2025</v>
      </c>
      <c r="I119" s="6">
        <f t="shared" si="5"/>
        <v>8</v>
      </c>
      <c r="J119" s="12">
        <f t="shared" si="6"/>
        <v>45870</v>
      </c>
      <c r="K119" s="2">
        <v>1068</v>
      </c>
      <c r="L119" s="4">
        <v>46022</v>
      </c>
      <c r="M119" s="2">
        <v>500068</v>
      </c>
      <c r="O119" s="2" t="s">
        <v>32</v>
      </c>
      <c r="R119" s="2" t="s">
        <v>33</v>
      </c>
      <c r="T119" s="2" t="s">
        <v>34</v>
      </c>
      <c r="W119" s="2" t="s">
        <v>152</v>
      </c>
      <c r="X119" s="3" t="s">
        <v>151</v>
      </c>
      <c r="Y119" s="2" t="s">
        <v>34</v>
      </c>
      <c r="Z119" s="2" t="s">
        <v>39</v>
      </c>
      <c r="AA119" s="2" t="s">
        <v>40</v>
      </c>
      <c r="AC119" s="5"/>
      <c r="AD119" s="6">
        <v>6600</v>
      </c>
      <c r="AE119" s="5"/>
      <c r="AF119" s="6">
        <f t="shared" si="7"/>
        <v>-6600</v>
      </c>
      <c r="AG119" s="5">
        <v>30800</v>
      </c>
      <c r="AH119" s="3" t="s">
        <v>167</v>
      </c>
      <c r="AI119" s="4"/>
    </row>
    <row r="120" spans="1:35" x14ac:dyDescent="0.45">
      <c r="A120" s="2" t="s">
        <v>29</v>
      </c>
      <c r="B120" s="2" t="s">
        <v>30</v>
      </c>
      <c r="C120" s="2" t="s">
        <v>61</v>
      </c>
      <c r="D120" s="2">
        <f>_xlfn.XLOOKUP(C120,Sheet2!A:A,Sheet2!B:B)</f>
        <v>3</v>
      </c>
      <c r="E120" s="2" t="str">
        <f>_xlfn.XLOOKUP(C120,Sheet2!A:A,Sheet2!C:C)</f>
        <v>BS</v>
      </c>
      <c r="F120" s="3"/>
      <c r="G120" s="4">
        <v>45896</v>
      </c>
      <c r="H120" s="6">
        <f t="shared" si="4"/>
        <v>2025</v>
      </c>
      <c r="I120" s="6">
        <f t="shared" si="5"/>
        <v>8</v>
      </c>
      <c r="J120" s="12">
        <f t="shared" si="6"/>
        <v>45870</v>
      </c>
      <c r="K120" s="2">
        <v>1069</v>
      </c>
      <c r="L120" s="4">
        <v>46022</v>
      </c>
      <c r="M120" s="2">
        <v>500069</v>
      </c>
      <c r="O120" s="2" t="s">
        <v>32</v>
      </c>
      <c r="R120" s="2" t="s">
        <v>33</v>
      </c>
      <c r="T120" s="2" t="s">
        <v>34</v>
      </c>
      <c r="W120" s="2" t="s">
        <v>31</v>
      </c>
      <c r="X120" s="3"/>
      <c r="Y120" s="2" t="s">
        <v>34</v>
      </c>
      <c r="AB120" s="6">
        <v>15400</v>
      </c>
      <c r="AC120" s="5"/>
      <c r="AE120" s="5"/>
      <c r="AF120" s="6">
        <f t="shared" si="7"/>
        <v>15400</v>
      </c>
      <c r="AG120" s="5">
        <v>15400</v>
      </c>
      <c r="AH120" s="3" t="s">
        <v>107</v>
      </c>
      <c r="AI120" s="4"/>
    </row>
    <row r="121" spans="1:35" x14ac:dyDescent="0.45">
      <c r="A121" s="2" t="s">
        <v>29</v>
      </c>
      <c r="B121" s="2" t="s">
        <v>30</v>
      </c>
      <c r="C121" s="2" t="s">
        <v>61</v>
      </c>
      <c r="D121" s="2">
        <f>_xlfn.XLOOKUP(C121,Sheet2!A:A,Sheet2!B:B)</f>
        <v>3</v>
      </c>
      <c r="E121" s="2" t="str">
        <f>_xlfn.XLOOKUP(C121,Sheet2!A:A,Sheet2!C:C)</f>
        <v>BS</v>
      </c>
      <c r="F121" s="3" t="s">
        <v>148</v>
      </c>
      <c r="G121" s="4">
        <v>45905</v>
      </c>
      <c r="H121" s="6">
        <f t="shared" si="4"/>
        <v>2025</v>
      </c>
      <c r="I121" s="6">
        <f t="shared" si="5"/>
        <v>9</v>
      </c>
      <c r="J121" s="12">
        <f t="shared" si="6"/>
        <v>45901</v>
      </c>
      <c r="K121" s="2">
        <v>1076</v>
      </c>
      <c r="L121" s="4">
        <v>46022</v>
      </c>
      <c r="M121" s="2">
        <v>500076</v>
      </c>
      <c r="O121" s="2" t="s">
        <v>32</v>
      </c>
      <c r="R121" s="2" t="s">
        <v>33</v>
      </c>
      <c r="T121" s="2" t="s">
        <v>34</v>
      </c>
      <c r="W121" s="2" t="s">
        <v>149</v>
      </c>
      <c r="X121" s="3" t="s">
        <v>148</v>
      </c>
      <c r="Y121" s="2" t="s">
        <v>34</v>
      </c>
      <c r="Z121" s="2" t="s">
        <v>39</v>
      </c>
      <c r="AA121" s="2" t="s">
        <v>40</v>
      </c>
      <c r="AC121" s="5"/>
      <c r="AD121" s="6">
        <v>8800</v>
      </c>
      <c r="AE121" s="5"/>
      <c r="AF121" s="6">
        <f t="shared" si="7"/>
        <v>-8800</v>
      </c>
      <c r="AG121" s="5">
        <v>24200</v>
      </c>
      <c r="AH121" s="3" t="s">
        <v>168</v>
      </c>
      <c r="AI121" s="4"/>
    </row>
    <row r="122" spans="1:35" x14ac:dyDescent="0.45">
      <c r="A122" s="2" t="s">
        <v>29</v>
      </c>
      <c r="B122" s="2" t="s">
        <v>30</v>
      </c>
      <c r="C122" s="2" t="s">
        <v>61</v>
      </c>
      <c r="D122" s="2">
        <f>_xlfn.XLOOKUP(C122,Sheet2!A:A,Sheet2!B:B)</f>
        <v>3</v>
      </c>
      <c r="E122" s="2" t="str">
        <f>_xlfn.XLOOKUP(C122,Sheet2!A:A,Sheet2!C:C)</f>
        <v>BS</v>
      </c>
      <c r="F122" s="3" t="s">
        <v>151</v>
      </c>
      <c r="G122" s="4">
        <v>45907</v>
      </c>
      <c r="H122" s="6">
        <f t="shared" si="4"/>
        <v>2025</v>
      </c>
      <c r="I122" s="6">
        <f t="shared" si="5"/>
        <v>9</v>
      </c>
      <c r="J122" s="12">
        <f t="shared" si="6"/>
        <v>45901</v>
      </c>
      <c r="K122" s="2">
        <v>1077</v>
      </c>
      <c r="L122" s="4">
        <v>46022</v>
      </c>
      <c r="M122" s="2">
        <v>500077</v>
      </c>
      <c r="O122" s="2" t="s">
        <v>32</v>
      </c>
      <c r="R122" s="2" t="s">
        <v>33</v>
      </c>
      <c r="T122" s="2" t="s">
        <v>34</v>
      </c>
      <c r="W122" s="2" t="s">
        <v>152</v>
      </c>
      <c r="X122" s="3" t="s">
        <v>151</v>
      </c>
      <c r="Y122" s="2" t="s">
        <v>34</v>
      </c>
      <c r="Z122" s="2" t="s">
        <v>39</v>
      </c>
      <c r="AA122" s="2" t="s">
        <v>40</v>
      </c>
      <c r="AC122" s="5"/>
      <c r="AD122" s="6">
        <v>6600</v>
      </c>
      <c r="AE122" s="5"/>
      <c r="AF122" s="6">
        <f t="shared" si="7"/>
        <v>-6600</v>
      </c>
      <c r="AG122" s="5">
        <v>30800</v>
      </c>
      <c r="AH122" s="3" t="s">
        <v>169</v>
      </c>
      <c r="AI122" s="4"/>
    </row>
    <row r="123" spans="1:35" x14ac:dyDescent="0.45">
      <c r="A123" s="2" t="s">
        <v>29</v>
      </c>
      <c r="B123" s="2" t="s">
        <v>30</v>
      </c>
      <c r="C123" s="2" t="s">
        <v>61</v>
      </c>
      <c r="D123" s="2">
        <f>_xlfn.XLOOKUP(C123,Sheet2!A:A,Sheet2!B:B)</f>
        <v>3</v>
      </c>
      <c r="E123" s="2" t="str">
        <f>_xlfn.XLOOKUP(C123,Sheet2!A:A,Sheet2!C:C)</f>
        <v>BS</v>
      </c>
      <c r="F123" s="3"/>
      <c r="G123" s="4">
        <v>45927</v>
      </c>
      <c r="H123" s="6">
        <f t="shared" si="4"/>
        <v>2025</v>
      </c>
      <c r="I123" s="6">
        <f t="shared" si="5"/>
        <v>9</v>
      </c>
      <c r="J123" s="12">
        <f t="shared" si="6"/>
        <v>45901</v>
      </c>
      <c r="K123" s="2">
        <v>1078</v>
      </c>
      <c r="L123" s="4">
        <v>46022</v>
      </c>
      <c r="M123" s="2">
        <v>500078</v>
      </c>
      <c r="O123" s="2" t="s">
        <v>32</v>
      </c>
      <c r="R123" s="2" t="s">
        <v>33</v>
      </c>
      <c r="T123" s="2" t="s">
        <v>34</v>
      </c>
      <c r="W123" s="2" t="s">
        <v>31</v>
      </c>
      <c r="X123" s="3"/>
      <c r="Y123" s="2" t="s">
        <v>34</v>
      </c>
      <c r="AB123" s="6">
        <v>15400</v>
      </c>
      <c r="AC123" s="5"/>
      <c r="AE123" s="5"/>
      <c r="AF123" s="6">
        <f t="shared" si="7"/>
        <v>15400</v>
      </c>
      <c r="AG123" s="5">
        <v>15400</v>
      </c>
      <c r="AH123" s="3" t="s">
        <v>113</v>
      </c>
      <c r="AI123" s="4"/>
    </row>
    <row r="124" spans="1:35" x14ac:dyDescent="0.45">
      <c r="A124" s="2" t="s">
        <v>29</v>
      </c>
      <c r="B124" s="2" t="s">
        <v>30</v>
      </c>
      <c r="C124" s="2" t="s">
        <v>61</v>
      </c>
      <c r="D124" s="2">
        <f>_xlfn.XLOOKUP(C124,Sheet2!A:A,Sheet2!B:B)</f>
        <v>3</v>
      </c>
      <c r="E124" s="2" t="str">
        <f>_xlfn.XLOOKUP(C124,Sheet2!A:A,Sheet2!C:C)</f>
        <v>BS</v>
      </c>
      <c r="F124" s="3" t="s">
        <v>148</v>
      </c>
      <c r="G124" s="4">
        <v>45935</v>
      </c>
      <c r="H124" s="6">
        <f t="shared" si="4"/>
        <v>2025</v>
      </c>
      <c r="I124" s="6">
        <f t="shared" si="5"/>
        <v>10</v>
      </c>
      <c r="J124" s="12">
        <f t="shared" si="6"/>
        <v>45931</v>
      </c>
      <c r="K124" s="2">
        <v>1086</v>
      </c>
      <c r="L124" s="4">
        <v>46022</v>
      </c>
      <c r="M124" s="2">
        <v>500086</v>
      </c>
      <c r="O124" s="2" t="s">
        <v>32</v>
      </c>
      <c r="R124" s="2" t="s">
        <v>33</v>
      </c>
      <c r="T124" s="2" t="s">
        <v>34</v>
      </c>
      <c r="W124" s="2" t="s">
        <v>149</v>
      </c>
      <c r="X124" s="3" t="s">
        <v>148</v>
      </c>
      <c r="Y124" s="2" t="s">
        <v>34</v>
      </c>
      <c r="Z124" s="2" t="s">
        <v>39</v>
      </c>
      <c r="AA124" s="2" t="s">
        <v>40</v>
      </c>
      <c r="AC124" s="5"/>
      <c r="AD124" s="6">
        <v>8800</v>
      </c>
      <c r="AE124" s="5"/>
      <c r="AF124" s="6">
        <f t="shared" si="7"/>
        <v>-8800</v>
      </c>
      <c r="AG124" s="5">
        <v>24200</v>
      </c>
      <c r="AH124" s="3" t="s">
        <v>170</v>
      </c>
      <c r="AI124" s="4"/>
    </row>
    <row r="125" spans="1:35" x14ac:dyDescent="0.45">
      <c r="A125" s="2" t="s">
        <v>29</v>
      </c>
      <c r="B125" s="2" t="s">
        <v>30</v>
      </c>
      <c r="C125" s="2" t="s">
        <v>61</v>
      </c>
      <c r="D125" s="2">
        <f>_xlfn.XLOOKUP(C125,Sheet2!A:A,Sheet2!B:B)</f>
        <v>3</v>
      </c>
      <c r="E125" s="2" t="str">
        <f>_xlfn.XLOOKUP(C125,Sheet2!A:A,Sheet2!C:C)</f>
        <v>BS</v>
      </c>
      <c r="F125" s="3" t="s">
        <v>151</v>
      </c>
      <c r="G125" s="4">
        <v>45937</v>
      </c>
      <c r="H125" s="6">
        <f t="shared" si="4"/>
        <v>2025</v>
      </c>
      <c r="I125" s="6">
        <f t="shared" si="5"/>
        <v>10</v>
      </c>
      <c r="J125" s="12">
        <f t="shared" si="6"/>
        <v>45931</v>
      </c>
      <c r="K125" s="2">
        <v>1087</v>
      </c>
      <c r="L125" s="4">
        <v>46022</v>
      </c>
      <c r="M125" s="2">
        <v>500087</v>
      </c>
      <c r="O125" s="2" t="s">
        <v>32</v>
      </c>
      <c r="R125" s="2" t="s">
        <v>33</v>
      </c>
      <c r="T125" s="2" t="s">
        <v>34</v>
      </c>
      <c r="W125" s="2" t="s">
        <v>152</v>
      </c>
      <c r="X125" s="3" t="s">
        <v>151</v>
      </c>
      <c r="Y125" s="2" t="s">
        <v>34</v>
      </c>
      <c r="Z125" s="2" t="s">
        <v>39</v>
      </c>
      <c r="AA125" s="2" t="s">
        <v>40</v>
      </c>
      <c r="AC125" s="5"/>
      <c r="AD125" s="6">
        <v>6600</v>
      </c>
      <c r="AE125" s="5"/>
      <c r="AF125" s="6">
        <f t="shared" si="7"/>
        <v>-6600</v>
      </c>
      <c r="AG125" s="5">
        <v>30800</v>
      </c>
      <c r="AH125" s="3" t="s">
        <v>171</v>
      </c>
      <c r="AI125" s="4"/>
    </row>
    <row r="126" spans="1:35" x14ac:dyDescent="0.45">
      <c r="A126" s="2" t="s">
        <v>29</v>
      </c>
      <c r="B126" s="2" t="s">
        <v>30</v>
      </c>
      <c r="C126" s="2" t="s">
        <v>61</v>
      </c>
      <c r="D126" s="2">
        <f>_xlfn.XLOOKUP(C126,Sheet2!A:A,Sheet2!B:B)</f>
        <v>3</v>
      </c>
      <c r="E126" s="2" t="str">
        <f>_xlfn.XLOOKUP(C126,Sheet2!A:A,Sheet2!C:C)</f>
        <v>BS</v>
      </c>
      <c r="F126" s="3"/>
      <c r="G126" s="4">
        <v>45957</v>
      </c>
      <c r="H126" s="6">
        <f t="shared" si="4"/>
        <v>2025</v>
      </c>
      <c r="I126" s="6">
        <f t="shared" si="5"/>
        <v>10</v>
      </c>
      <c r="J126" s="12">
        <f t="shared" si="6"/>
        <v>45931</v>
      </c>
      <c r="K126" s="2">
        <v>1088</v>
      </c>
      <c r="L126" s="4">
        <v>46022</v>
      </c>
      <c r="M126" s="2">
        <v>500088</v>
      </c>
      <c r="O126" s="2" t="s">
        <v>32</v>
      </c>
      <c r="R126" s="2" t="s">
        <v>33</v>
      </c>
      <c r="T126" s="2" t="s">
        <v>34</v>
      </c>
      <c r="W126" s="2" t="s">
        <v>31</v>
      </c>
      <c r="X126" s="3"/>
      <c r="Y126" s="2" t="s">
        <v>34</v>
      </c>
      <c r="AB126" s="6">
        <v>15400</v>
      </c>
      <c r="AC126" s="5"/>
      <c r="AE126" s="5"/>
      <c r="AF126" s="6">
        <f t="shared" si="7"/>
        <v>15400</v>
      </c>
      <c r="AG126" s="5">
        <v>15400</v>
      </c>
      <c r="AH126" s="3" t="s">
        <v>120</v>
      </c>
      <c r="AI126" s="4"/>
    </row>
    <row r="127" spans="1:35" x14ac:dyDescent="0.45">
      <c r="A127" s="2" t="s">
        <v>29</v>
      </c>
      <c r="B127" s="2" t="s">
        <v>30</v>
      </c>
      <c r="C127" s="2" t="s">
        <v>61</v>
      </c>
      <c r="D127" s="2">
        <f>_xlfn.XLOOKUP(C127,Sheet2!A:A,Sheet2!B:B)</f>
        <v>3</v>
      </c>
      <c r="E127" s="2" t="str">
        <f>_xlfn.XLOOKUP(C127,Sheet2!A:A,Sheet2!C:C)</f>
        <v>BS</v>
      </c>
      <c r="F127" s="3" t="s">
        <v>148</v>
      </c>
      <c r="G127" s="4">
        <v>45966</v>
      </c>
      <c r="H127" s="6">
        <f t="shared" si="4"/>
        <v>2025</v>
      </c>
      <c r="I127" s="6">
        <f t="shared" si="5"/>
        <v>11</v>
      </c>
      <c r="J127" s="12">
        <f t="shared" si="6"/>
        <v>45962</v>
      </c>
      <c r="K127" s="2">
        <v>1095</v>
      </c>
      <c r="L127" s="4">
        <v>46022</v>
      </c>
      <c r="M127" s="2">
        <v>500095</v>
      </c>
      <c r="O127" s="2" t="s">
        <v>32</v>
      </c>
      <c r="R127" s="2" t="s">
        <v>33</v>
      </c>
      <c r="T127" s="2" t="s">
        <v>34</v>
      </c>
      <c r="W127" s="2" t="s">
        <v>149</v>
      </c>
      <c r="X127" s="3" t="s">
        <v>148</v>
      </c>
      <c r="Y127" s="2" t="s">
        <v>34</v>
      </c>
      <c r="Z127" s="2" t="s">
        <v>39</v>
      </c>
      <c r="AA127" s="2" t="s">
        <v>40</v>
      </c>
      <c r="AC127" s="5"/>
      <c r="AD127" s="6">
        <v>8800</v>
      </c>
      <c r="AE127" s="5"/>
      <c r="AF127" s="6">
        <f t="shared" si="7"/>
        <v>-8800</v>
      </c>
      <c r="AG127" s="5">
        <v>24200</v>
      </c>
      <c r="AH127" s="3" t="s">
        <v>172</v>
      </c>
      <c r="AI127" s="4"/>
    </row>
    <row r="128" spans="1:35" x14ac:dyDescent="0.45">
      <c r="A128" s="2" t="s">
        <v>29</v>
      </c>
      <c r="B128" s="2" t="s">
        <v>30</v>
      </c>
      <c r="C128" s="2" t="s">
        <v>61</v>
      </c>
      <c r="D128" s="2">
        <f>_xlfn.XLOOKUP(C128,Sheet2!A:A,Sheet2!B:B)</f>
        <v>3</v>
      </c>
      <c r="E128" s="2" t="str">
        <f>_xlfn.XLOOKUP(C128,Sheet2!A:A,Sheet2!C:C)</f>
        <v>BS</v>
      </c>
      <c r="F128" s="3" t="s">
        <v>151</v>
      </c>
      <c r="G128" s="4">
        <v>45968</v>
      </c>
      <c r="H128" s="6">
        <f t="shared" si="4"/>
        <v>2025</v>
      </c>
      <c r="I128" s="6">
        <f t="shared" si="5"/>
        <v>11</v>
      </c>
      <c r="J128" s="12">
        <f t="shared" si="6"/>
        <v>45962</v>
      </c>
      <c r="K128" s="2">
        <v>1096</v>
      </c>
      <c r="L128" s="4">
        <v>46022</v>
      </c>
      <c r="M128" s="2">
        <v>500096</v>
      </c>
      <c r="O128" s="2" t="s">
        <v>32</v>
      </c>
      <c r="R128" s="2" t="s">
        <v>33</v>
      </c>
      <c r="T128" s="2" t="s">
        <v>34</v>
      </c>
      <c r="W128" s="2" t="s">
        <v>152</v>
      </c>
      <c r="X128" s="3" t="s">
        <v>151</v>
      </c>
      <c r="Y128" s="2" t="s">
        <v>34</v>
      </c>
      <c r="Z128" s="2" t="s">
        <v>39</v>
      </c>
      <c r="AA128" s="2" t="s">
        <v>40</v>
      </c>
      <c r="AC128" s="5"/>
      <c r="AD128" s="6">
        <v>6600</v>
      </c>
      <c r="AE128" s="5"/>
      <c r="AF128" s="6">
        <f t="shared" si="7"/>
        <v>-6600</v>
      </c>
      <c r="AG128" s="5">
        <v>30800</v>
      </c>
      <c r="AH128" s="3" t="s">
        <v>173</v>
      </c>
      <c r="AI128" s="4"/>
    </row>
    <row r="129" spans="1:35" x14ac:dyDescent="0.45">
      <c r="A129" s="2" t="s">
        <v>29</v>
      </c>
      <c r="B129" s="2" t="s">
        <v>30</v>
      </c>
      <c r="C129" s="2" t="s">
        <v>61</v>
      </c>
      <c r="D129" s="2">
        <f>_xlfn.XLOOKUP(C129,Sheet2!A:A,Sheet2!B:B)</f>
        <v>3</v>
      </c>
      <c r="E129" s="2" t="str">
        <f>_xlfn.XLOOKUP(C129,Sheet2!A:A,Sheet2!C:C)</f>
        <v>BS</v>
      </c>
      <c r="F129" s="3"/>
      <c r="G129" s="4">
        <v>45988</v>
      </c>
      <c r="H129" s="6">
        <f t="shared" si="4"/>
        <v>2025</v>
      </c>
      <c r="I129" s="6">
        <f t="shared" si="5"/>
        <v>11</v>
      </c>
      <c r="J129" s="12">
        <f t="shared" si="6"/>
        <v>45962</v>
      </c>
      <c r="K129" s="2">
        <v>1097</v>
      </c>
      <c r="L129" s="4">
        <v>46022</v>
      </c>
      <c r="M129" s="2">
        <v>500097</v>
      </c>
      <c r="O129" s="2" t="s">
        <v>32</v>
      </c>
      <c r="R129" s="2" t="s">
        <v>33</v>
      </c>
      <c r="T129" s="2" t="s">
        <v>34</v>
      </c>
      <c r="W129" s="2" t="s">
        <v>31</v>
      </c>
      <c r="X129" s="3"/>
      <c r="Y129" s="2" t="s">
        <v>34</v>
      </c>
      <c r="AB129" s="6">
        <v>15400</v>
      </c>
      <c r="AC129" s="5"/>
      <c r="AE129" s="5"/>
      <c r="AF129" s="6">
        <f t="shared" si="7"/>
        <v>15400</v>
      </c>
      <c r="AG129" s="5">
        <v>15400</v>
      </c>
      <c r="AH129" s="3" t="s">
        <v>126</v>
      </c>
      <c r="AI129" s="4"/>
    </row>
    <row r="130" spans="1:35" x14ac:dyDescent="0.45">
      <c r="A130" s="2" t="s">
        <v>29</v>
      </c>
      <c r="B130" s="2" t="s">
        <v>30</v>
      </c>
      <c r="C130" s="2" t="s">
        <v>61</v>
      </c>
      <c r="D130" s="2">
        <f>_xlfn.XLOOKUP(C130,Sheet2!A:A,Sheet2!B:B)</f>
        <v>3</v>
      </c>
      <c r="E130" s="2" t="str">
        <f>_xlfn.XLOOKUP(C130,Sheet2!A:A,Sheet2!C:C)</f>
        <v>BS</v>
      </c>
      <c r="F130" s="3" t="s">
        <v>148</v>
      </c>
      <c r="G130" s="4">
        <v>45996</v>
      </c>
      <c r="H130" s="6">
        <f t="shared" si="4"/>
        <v>2025</v>
      </c>
      <c r="I130" s="6">
        <f t="shared" si="5"/>
        <v>12</v>
      </c>
      <c r="J130" s="12">
        <f t="shared" si="6"/>
        <v>45992</v>
      </c>
      <c r="K130" s="2">
        <v>1104</v>
      </c>
      <c r="L130" s="4">
        <v>46022</v>
      </c>
      <c r="M130" s="2">
        <v>500104</v>
      </c>
      <c r="O130" s="2" t="s">
        <v>32</v>
      </c>
      <c r="R130" s="2" t="s">
        <v>33</v>
      </c>
      <c r="T130" s="2" t="s">
        <v>34</v>
      </c>
      <c r="W130" s="2" t="s">
        <v>149</v>
      </c>
      <c r="X130" s="3" t="s">
        <v>148</v>
      </c>
      <c r="Y130" s="2" t="s">
        <v>34</v>
      </c>
      <c r="Z130" s="2" t="s">
        <v>39</v>
      </c>
      <c r="AA130" s="2" t="s">
        <v>40</v>
      </c>
      <c r="AC130" s="5"/>
      <c r="AD130" s="6">
        <v>8800</v>
      </c>
      <c r="AE130" s="5"/>
      <c r="AF130" s="6">
        <f t="shared" si="7"/>
        <v>-8800</v>
      </c>
      <c r="AG130" s="5">
        <v>24200</v>
      </c>
      <c r="AH130" s="3" t="s">
        <v>174</v>
      </c>
      <c r="AI130" s="4"/>
    </row>
    <row r="131" spans="1:35" x14ac:dyDescent="0.45">
      <c r="A131" s="2" t="s">
        <v>29</v>
      </c>
      <c r="B131" s="2" t="s">
        <v>30</v>
      </c>
      <c r="C131" s="2" t="s">
        <v>61</v>
      </c>
      <c r="D131" s="2">
        <f>_xlfn.XLOOKUP(C131,Sheet2!A:A,Sheet2!B:B)</f>
        <v>3</v>
      </c>
      <c r="E131" s="2" t="str">
        <f>_xlfn.XLOOKUP(C131,Sheet2!A:A,Sheet2!C:C)</f>
        <v>BS</v>
      </c>
      <c r="F131" s="3" t="s">
        <v>151</v>
      </c>
      <c r="G131" s="4">
        <v>45998</v>
      </c>
      <c r="H131" s="6">
        <f t="shared" ref="H131:H194" si="8">YEAR(G131)</f>
        <v>2025</v>
      </c>
      <c r="I131" s="6">
        <f t="shared" ref="I131:I194" si="9">MONTH(G131)</f>
        <v>12</v>
      </c>
      <c r="J131" s="12">
        <f t="shared" ref="J131:J194" si="10">_xlfn.CONCAT(H131,"/",I131)*1</f>
        <v>45992</v>
      </c>
      <c r="K131" s="2">
        <v>1105</v>
      </c>
      <c r="L131" s="4">
        <v>46022</v>
      </c>
      <c r="M131" s="2">
        <v>500105</v>
      </c>
      <c r="O131" s="2" t="s">
        <v>32</v>
      </c>
      <c r="R131" s="2" t="s">
        <v>33</v>
      </c>
      <c r="T131" s="2" t="s">
        <v>34</v>
      </c>
      <c r="W131" s="2" t="s">
        <v>152</v>
      </c>
      <c r="X131" s="3" t="s">
        <v>151</v>
      </c>
      <c r="Y131" s="2" t="s">
        <v>34</v>
      </c>
      <c r="Z131" s="2" t="s">
        <v>39</v>
      </c>
      <c r="AA131" s="2" t="s">
        <v>40</v>
      </c>
      <c r="AC131" s="5"/>
      <c r="AD131" s="6">
        <v>6600</v>
      </c>
      <c r="AE131" s="5"/>
      <c r="AF131" s="6">
        <f t="shared" ref="AF131:AF194" si="11">AB131-AD131</f>
        <v>-6600</v>
      </c>
      <c r="AG131" s="5">
        <v>30800</v>
      </c>
      <c r="AH131" s="3" t="s">
        <v>175</v>
      </c>
      <c r="AI131" s="4"/>
    </row>
    <row r="132" spans="1:35" x14ac:dyDescent="0.45">
      <c r="A132" s="2" t="s">
        <v>29</v>
      </c>
      <c r="B132" s="2" t="s">
        <v>30</v>
      </c>
      <c r="C132" s="2" t="s">
        <v>61</v>
      </c>
      <c r="D132" s="2">
        <f>_xlfn.XLOOKUP(C132,Sheet2!A:A,Sheet2!B:B)</f>
        <v>3</v>
      </c>
      <c r="E132" s="2" t="str">
        <f>_xlfn.XLOOKUP(C132,Sheet2!A:A,Sheet2!C:C)</f>
        <v>BS</v>
      </c>
      <c r="F132" s="3"/>
      <c r="G132" s="4">
        <v>46018</v>
      </c>
      <c r="H132" s="6">
        <f t="shared" si="8"/>
        <v>2025</v>
      </c>
      <c r="I132" s="6">
        <f t="shared" si="9"/>
        <v>12</v>
      </c>
      <c r="J132" s="12">
        <f t="shared" si="10"/>
        <v>45992</v>
      </c>
      <c r="K132" s="2">
        <v>1106</v>
      </c>
      <c r="L132" s="4">
        <v>46022</v>
      </c>
      <c r="M132" s="2">
        <v>500106</v>
      </c>
      <c r="O132" s="2" t="s">
        <v>32</v>
      </c>
      <c r="R132" s="2" t="s">
        <v>33</v>
      </c>
      <c r="T132" s="2" t="s">
        <v>34</v>
      </c>
      <c r="W132" s="2" t="s">
        <v>31</v>
      </c>
      <c r="X132" s="3"/>
      <c r="Y132" s="2" t="s">
        <v>34</v>
      </c>
      <c r="AB132" s="6">
        <v>15400</v>
      </c>
      <c r="AC132" s="5"/>
      <c r="AE132" s="5"/>
      <c r="AF132" s="6">
        <f t="shared" si="11"/>
        <v>15400</v>
      </c>
      <c r="AG132" s="5">
        <v>15400</v>
      </c>
      <c r="AH132" s="3" t="s">
        <v>131</v>
      </c>
      <c r="AI132" s="4"/>
    </row>
    <row r="133" spans="1:35" x14ac:dyDescent="0.45">
      <c r="A133" s="2" t="s">
        <v>29</v>
      </c>
      <c r="B133" s="2" t="s">
        <v>30</v>
      </c>
      <c r="C133" s="2" t="s">
        <v>134</v>
      </c>
      <c r="D133" s="2">
        <f>_xlfn.XLOOKUP(C133,Sheet2!A:A,Sheet2!B:B)</f>
        <v>4</v>
      </c>
      <c r="E133" s="2" t="str">
        <f>_xlfn.XLOOKUP(C133,Sheet2!A:A,Sheet2!C:C)</f>
        <v>PL</v>
      </c>
      <c r="F133" s="3" t="s">
        <v>53</v>
      </c>
      <c r="G133" s="4">
        <v>45688</v>
      </c>
      <c r="H133" s="6">
        <f t="shared" si="8"/>
        <v>2025</v>
      </c>
      <c r="I133" s="6">
        <f t="shared" si="9"/>
        <v>1</v>
      </c>
      <c r="J133" s="12">
        <f t="shared" si="10"/>
        <v>45658</v>
      </c>
      <c r="K133" s="2">
        <v>1002</v>
      </c>
      <c r="L133" s="4">
        <v>46022</v>
      </c>
      <c r="M133" s="2">
        <v>500002</v>
      </c>
      <c r="O133" s="2" t="s">
        <v>32</v>
      </c>
      <c r="R133" s="2" t="s">
        <v>33</v>
      </c>
      <c r="T133" s="2" t="s">
        <v>34</v>
      </c>
      <c r="U133" s="2" t="s">
        <v>135</v>
      </c>
      <c r="V133" s="2" t="s">
        <v>40</v>
      </c>
      <c r="W133" s="2" t="s">
        <v>52</v>
      </c>
      <c r="X133" s="3" t="s">
        <v>53</v>
      </c>
      <c r="Y133" s="2" t="s">
        <v>34</v>
      </c>
      <c r="AC133" s="5"/>
      <c r="AD133" s="6">
        <v>220000</v>
      </c>
      <c r="AE133" s="5"/>
      <c r="AF133" s="6">
        <f t="shared" si="11"/>
        <v>-220000</v>
      </c>
      <c r="AG133" s="5">
        <v>220000</v>
      </c>
      <c r="AH133" s="3" t="s">
        <v>136</v>
      </c>
      <c r="AI133" s="4"/>
    </row>
    <row r="134" spans="1:35" x14ac:dyDescent="0.45">
      <c r="A134" s="2" t="s">
        <v>29</v>
      </c>
      <c r="B134" s="2" t="s">
        <v>30</v>
      </c>
      <c r="C134" s="2" t="s">
        <v>134</v>
      </c>
      <c r="D134" s="2">
        <f>_xlfn.XLOOKUP(C134,Sheet2!A:A,Sheet2!B:B)</f>
        <v>4</v>
      </c>
      <c r="E134" s="2" t="str">
        <f>_xlfn.XLOOKUP(C134,Sheet2!A:A,Sheet2!C:C)</f>
        <v>PL</v>
      </c>
      <c r="F134" s="3" t="s">
        <v>65</v>
      </c>
      <c r="G134" s="4">
        <v>45716</v>
      </c>
      <c r="H134" s="6">
        <f t="shared" si="8"/>
        <v>2025</v>
      </c>
      <c r="I134" s="6">
        <f t="shared" si="9"/>
        <v>2</v>
      </c>
      <c r="J134" s="12">
        <f t="shared" si="10"/>
        <v>45689</v>
      </c>
      <c r="K134" s="2">
        <v>1009</v>
      </c>
      <c r="L134" s="4">
        <v>46022</v>
      </c>
      <c r="M134" s="2">
        <v>500009</v>
      </c>
      <c r="O134" s="2" t="s">
        <v>32</v>
      </c>
      <c r="R134" s="2" t="s">
        <v>33</v>
      </c>
      <c r="T134" s="2" t="s">
        <v>34</v>
      </c>
      <c r="U134" s="2" t="s">
        <v>135</v>
      </c>
      <c r="V134" s="2" t="s">
        <v>40</v>
      </c>
      <c r="W134" s="2" t="s">
        <v>52</v>
      </c>
      <c r="X134" s="3" t="s">
        <v>65</v>
      </c>
      <c r="Y134" s="2" t="s">
        <v>34</v>
      </c>
      <c r="AC134" s="5"/>
      <c r="AD134" s="6">
        <v>180000</v>
      </c>
      <c r="AE134" s="5"/>
      <c r="AF134" s="6">
        <f t="shared" si="11"/>
        <v>-180000</v>
      </c>
      <c r="AG134" s="5">
        <v>400000</v>
      </c>
      <c r="AH134" s="3" t="s">
        <v>137</v>
      </c>
      <c r="AI134" s="4"/>
    </row>
    <row r="135" spans="1:35" x14ac:dyDescent="0.45">
      <c r="A135" s="2" t="s">
        <v>29</v>
      </c>
      <c r="B135" s="2" t="s">
        <v>30</v>
      </c>
      <c r="C135" s="2" t="s">
        <v>134</v>
      </c>
      <c r="D135" s="2">
        <f>_xlfn.XLOOKUP(C135,Sheet2!A:A,Sheet2!B:B)</f>
        <v>4</v>
      </c>
      <c r="E135" s="2" t="str">
        <f>_xlfn.XLOOKUP(C135,Sheet2!A:A,Sheet2!C:C)</f>
        <v>PL</v>
      </c>
      <c r="F135" s="3" t="s">
        <v>76</v>
      </c>
      <c r="G135" s="4">
        <v>45747</v>
      </c>
      <c r="H135" s="6">
        <f t="shared" si="8"/>
        <v>2025</v>
      </c>
      <c r="I135" s="6">
        <f t="shared" si="9"/>
        <v>3</v>
      </c>
      <c r="J135" s="12">
        <f t="shared" si="10"/>
        <v>45717</v>
      </c>
      <c r="K135" s="2">
        <v>1018</v>
      </c>
      <c r="L135" s="4">
        <v>46022</v>
      </c>
      <c r="M135" s="2">
        <v>500018</v>
      </c>
      <c r="O135" s="2" t="s">
        <v>32</v>
      </c>
      <c r="R135" s="2" t="s">
        <v>33</v>
      </c>
      <c r="T135" s="2" t="s">
        <v>34</v>
      </c>
      <c r="U135" s="2" t="s">
        <v>135</v>
      </c>
      <c r="V135" s="2" t="s">
        <v>40</v>
      </c>
      <c r="W135" s="2" t="s">
        <v>52</v>
      </c>
      <c r="X135" s="3" t="s">
        <v>76</v>
      </c>
      <c r="Y135" s="2" t="s">
        <v>34</v>
      </c>
      <c r="AC135" s="5"/>
      <c r="AD135" s="6">
        <v>260000</v>
      </c>
      <c r="AE135" s="5"/>
      <c r="AF135" s="6">
        <f t="shared" si="11"/>
        <v>-260000</v>
      </c>
      <c r="AG135" s="5">
        <v>660000</v>
      </c>
      <c r="AH135" s="3" t="s">
        <v>138</v>
      </c>
      <c r="AI135" s="4"/>
    </row>
    <row r="136" spans="1:35" x14ac:dyDescent="0.45">
      <c r="A136" s="2" t="s">
        <v>29</v>
      </c>
      <c r="B136" s="2" t="s">
        <v>30</v>
      </c>
      <c r="C136" s="2" t="s">
        <v>134</v>
      </c>
      <c r="D136" s="2">
        <f>_xlfn.XLOOKUP(C136,Sheet2!A:A,Sheet2!B:B)</f>
        <v>4</v>
      </c>
      <c r="E136" s="2" t="str">
        <f>_xlfn.XLOOKUP(C136,Sheet2!A:A,Sheet2!C:C)</f>
        <v>PL</v>
      </c>
      <c r="F136" s="3" t="s">
        <v>53</v>
      </c>
      <c r="G136" s="4">
        <v>45777</v>
      </c>
      <c r="H136" s="6">
        <f t="shared" si="8"/>
        <v>2025</v>
      </c>
      <c r="I136" s="6">
        <f t="shared" si="9"/>
        <v>4</v>
      </c>
      <c r="J136" s="12">
        <f t="shared" si="10"/>
        <v>45748</v>
      </c>
      <c r="K136" s="2">
        <v>1027</v>
      </c>
      <c r="L136" s="4">
        <v>46022</v>
      </c>
      <c r="M136" s="2">
        <v>500027</v>
      </c>
      <c r="O136" s="2" t="s">
        <v>32</v>
      </c>
      <c r="R136" s="2" t="s">
        <v>33</v>
      </c>
      <c r="T136" s="2" t="s">
        <v>34</v>
      </c>
      <c r="U136" s="2" t="s">
        <v>135</v>
      </c>
      <c r="V136" s="2" t="s">
        <v>40</v>
      </c>
      <c r="W136" s="2" t="s">
        <v>52</v>
      </c>
      <c r="X136" s="3" t="s">
        <v>53</v>
      </c>
      <c r="Y136" s="2" t="s">
        <v>34</v>
      </c>
      <c r="AC136" s="5"/>
      <c r="AD136" s="6">
        <v>240000</v>
      </c>
      <c r="AE136" s="5"/>
      <c r="AF136" s="6">
        <f t="shared" si="11"/>
        <v>-240000</v>
      </c>
      <c r="AG136" s="5">
        <v>900000</v>
      </c>
      <c r="AH136" s="3" t="s">
        <v>139</v>
      </c>
      <c r="AI136" s="4"/>
    </row>
    <row r="137" spans="1:35" x14ac:dyDescent="0.45">
      <c r="A137" s="2" t="s">
        <v>29</v>
      </c>
      <c r="B137" s="2" t="s">
        <v>30</v>
      </c>
      <c r="C137" s="2" t="s">
        <v>134</v>
      </c>
      <c r="D137" s="2">
        <f>_xlfn.XLOOKUP(C137,Sheet2!A:A,Sheet2!B:B)</f>
        <v>4</v>
      </c>
      <c r="E137" s="2" t="str">
        <f>_xlfn.XLOOKUP(C137,Sheet2!A:A,Sheet2!C:C)</f>
        <v>PL</v>
      </c>
      <c r="F137" s="3" t="s">
        <v>65</v>
      </c>
      <c r="G137" s="4">
        <v>45808</v>
      </c>
      <c r="H137" s="6">
        <f t="shared" si="8"/>
        <v>2025</v>
      </c>
      <c r="I137" s="6">
        <f t="shared" si="9"/>
        <v>5</v>
      </c>
      <c r="J137" s="12">
        <f t="shared" si="10"/>
        <v>45778</v>
      </c>
      <c r="K137" s="2">
        <v>1037</v>
      </c>
      <c r="L137" s="4">
        <v>46022</v>
      </c>
      <c r="M137" s="2">
        <v>500037</v>
      </c>
      <c r="O137" s="2" t="s">
        <v>32</v>
      </c>
      <c r="R137" s="2" t="s">
        <v>33</v>
      </c>
      <c r="T137" s="2" t="s">
        <v>34</v>
      </c>
      <c r="U137" s="2" t="s">
        <v>135</v>
      </c>
      <c r="V137" s="2" t="s">
        <v>40</v>
      </c>
      <c r="W137" s="2" t="s">
        <v>52</v>
      </c>
      <c r="X137" s="3" t="s">
        <v>65</v>
      </c>
      <c r="Y137" s="2" t="s">
        <v>34</v>
      </c>
      <c r="AC137" s="5"/>
      <c r="AD137" s="6">
        <v>280000</v>
      </c>
      <c r="AE137" s="5"/>
      <c r="AF137" s="6">
        <f t="shared" si="11"/>
        <v>-280000</v>
      </c>
      <c r="AG137" s="5">
        <v>1180000</v>
      </c>
      <c r="AH137" s="3" t="s">
        <v>140</v>
      </c>
      <c r="AI137" s="4"/>
    </row>
    <row r="138" spans="1:35" x14ac:dyDescent="0.45">
      <c r="A138" s="2" t="s">
        <v>29</v>
      </c>
      <c r="B138" s="2" t="s">
        <v>30</v>
      </c>
      <c r="C138" s="2" t="s">
        <v>134</v>
      </c>
      <c r="D138" s="2">
        <f>_xlfn.XLOOKUP(C138,Sheet2!A:A,Sheet2!B:B)</f>
        <v>4</v>
      </c>
      <c r="E138" s="2" t="str">
        <f>_xlfn.XLOOKUP(C138,Sheet2!A:A,Sheet2!C:C)</f>
        <v>PL</v>
      </c>
      <c r="F138" s="3" t="s">
        <v>76</v>
      </c>
      <c r="G138" s="4">
        <v>45838</v>
      </c>
      <c r="H138" s="6">
        <f t="shared" si="8"/>
        <v>2025</v>
      </c>
      <c r="I138" s="6">
        <f t="shared" si="9"/>
        <v>6</v>
      </c>
      <c r="J138" s="12">
        <f t="shared" si="10"/>
        <v>45809</v>
      </c>
      <c r="K138" s="2">
        <v>1046</v>
      </c>
      <c r="L138" s="4">
        <v>46022</v>
      </c>
      <c r="M138" s="2">
        <v>500046</v>
      </c>
      <c r="O138" s="2" t="s">
        <v>32</v>
      </c>
      <c r="R138" s="2" t="s">
        <v>33</v>
      </c>
      <c r="T138" s="2" t="s">
        <v>34</v>
      </c>
      <c r="U138" s="2" t="s">
        <v>135</v>
      </c>
      <c r="V138" s="2" t="s">
        <v>40</v>
      </c>
      <c r="W138" s="2" t="s">
        <v>52</v>
      </c>
      <c r="X138" s="3" t="s">
        <v>76</v>
      </c>
      <c r="Y138" s="2" t="s">
        <v>34</v>
      </c>
      <c r="AC138" s="5"/>
      <c r="AD138" s="6">
        <v>210000</v>
      </c>
      <c r="AE138" s="5"/>
      <c r="AF138" s="6">
        <f t="shared" si="11"/>
        <v>-210000</v>
      </c>
      <c r="AG138" s="5">
        <v>1390000</v>
      </c>
      <c r="AH138" s="3" t="s">
        <v>141</v>
      </c>
      <c r="AI138" s="4"/>
    </row>
    <row r="139" spans="1:35" x14ac:dyDescent="0.45">
      <c r="A139" s="2" t="s">
        <v>29</v>
      </c>
      <c r="B139" s="2" t="s">
        <v>30</v>
      </c>
      <c r="C139" s="2" t="s">
        <v>134</v>
      </c>
      <c r="D139" s="2">
        <f>_xlfn.XLOOKUP(C139,Sheet2!A:A,Sheet2!B:B)</f>
        <v>4</v>
      </c>
      <c r="E139" s="2" t="str">
        <f>_xlfn.XLOOKUP(C139,Sheet2!A:A,Sheet2!C:C)</f>
        <v>PL</v>
      </c>
      <c r="F139" s="3" t="s">
        <v>53</v>
      </c>
      <c r="G139" s="4">
        <v>45869</v>
      </c>
      <c r="H139" s="6">
        <f t="shared" si="8"/>
        <v>2025</v>
      </c>
      <c r="I139" s="6">
        <f t="shared" si="9"/>
        <v>7</v>
      </c>
      <c r="J139" s="12">
        <f t="shared" si="10"/>
        <v>45839</v>
      </c>
      <c r="K139" s="2">
        <v>1055</v>
      </c>
      <c r="L139" s="4">
        <v>46022</v>
      </c>
      <c r="M139" s="2">
        <v>500055</v>
      </c>
      <c r="O139" s="2" t="s">
        <v>32</v>
      </c>
      <c r="R139" s="2" t="s">
        <v>33</v>
      </c>
      <c r="T139" s="2" t="s">
        <v>34</v>
      </c>
      <c r="U139" s="2" t="s">
        <v>135</v>
      </c>
      <c r="V139" s="2" t="s">
        <v>40</v>
      </c>
      <c r="W139" s="2" t="s">
        <v>52</v>
      </c>
      <c r="X139" s="3" t="s">
        <v>53</v>
      </c>
      <c r="Y139" s="2" t="s">
        <v>34</v>
      </c>
      <c r="AC139" s="5"/>
      <c r="AD139" s="6">
        <v>300000</v>
      </c>
      <c r="AE139" s="5"/>
      <c r="AF139" s="6">
        <f t="shared" si="11"/>
        <v>-300000</v>
      </c>
      <c r="AG139" s="5">
        <v>1690000</v>
      </c>
      <c r="AH139" s="3" t="s">
        <v>142</v>
      </c>
      <c r="AI139" s="4"/>
    </row>
    <row r="140" spans="1:35" x14ac:dyDescent="0.45">
      <c r="A140" s="2" t="s">
        <v>29</v>
      </c>
      <c r="B140" s="2" t="s">
        <v>30</v>
      </c>
      <c r="C140" s="2" t="s">
        <v>134</v>
      </c>
      <c r="D140" s="2">
        <f>_xlfn.XLOOKUP(C140,Sheet2!A:A,Sheet2!B:B)</f>
        <v>4</v>
      </c>
      <c r="E140" s="2" t="str">
        <f>_xlfn.XLOOKUP(C140,Sheet2!A:A,Sheet2!C:C)</f>
        <v>PL</v>
      </c>
      <c r="F140" s="3" t="s">
        <v>65</v>
      </c>
      <c r="G140" s="4">
        <v>45900</v>
      </c>
      <c r="H140" s="6">
        <f t="shared" si="8"/>
        <v>2025</v>
      </c>
      <c r="I140" s="6">
        <f t="shared" si="9"/>
        <v>8</v>
      </c>
      <c r="J140" s="12">
        <f t="shared" si="10"/>
        <v>45870</v>
      </c>
      <c r="K140" s="2">
        <v>1064</v>
      </c>
      <c r="L140" s="4">
        <v>46022</v>
      </c>
      <c r="M140" s="2">
        <v>500064</v>
      </c>
      <c r="O140" s="2" t="s">
        <v>32</v>
      </c>
      <c r="R140" s="2" t="s">
        <v>33</v>
      </c>
      <c r="T140" s="2" t="s">
        <v>34</v>
      </c>
      <c r="U140" s="2" t="s">
        <v>135</v>
      </c>
      <c r="V140" s="2" t="s">
        <v>40</v>
      </c>
      <c r="W140" s="2" t="s">
        <v>52</v>
      </c>
      <c r="X140" s="3" t="s">
        <v>65</v>
      </c>
      <c r="Y140" s="2" t="s">
        <v>34</v>
      </c>
      <c r="AC140" s="5"/>
      <c r="AD140" s="6">
        <v>230000</v>
      </c>
      <c r="AE140" s="5"/>
      <c r="AF140" s="6">
        <f t="shared" si="11"/>
        <v>-230000</v>
      </c>
      <c r="AG140" s="5">
        <v>1920000</v>
      </c>
      <c r="AH140" s="3" t="s">
        <v>143</v>
      </c>
      <c r="AI140" s="4"/>
    </row>
    <row r="141" spans="1:35" x14ac:dyDescent="0.45">
      <c r="A141" s="2" t="s">
        <v>29</v>
      </c>
      <c r="B141" s="2" t="s">
        <v>30</v>
      </c>
      <c r="C141" s="2" t="s">
        <v>134</v>
      </c>
      <c r="D141" s="2">
        <f>_xlfn.XLOOKUP(C141,Sheet2!A:A,Sheet2!B:B)</f>
        <v>4</v>
      </c>
      <c r="E141" s="2" t="str">
        <f>_xlfn.XLOOKUP(C141,Sheet2!A:A,Sheet2!C:C)</f>
        <v>PL</v>
      </c>
      <c r="F141" s="3" t="s">
        <v>76</v>
      </c>
      <c r="G141" s="4">
        <v>45930</v>
      </c>
      <c r="H141" s="6">
        <f t="shared" si="8"/>
        <v>2025</v>
      </c>
      <c r="I141" s="6">
        <f t="shared" si="9"/>
        <v>9</v>
      </c>
      <c r="J141" s="12">
        <f t="shared" si="10"/>
        <v>45901</v>
      </c>
      <c r="K141" s="2">
        <v>1073</v>
      </c>
      <c r="L141" s="4">
        <v>46022</v>
      </c>
      <c r="M141" s="2">
        <v>500073</v>
      </c>
      <c r="O141" s="2" t="s">
        <v>32</v>
      </c>
      <c r="R141" s="2" t="s">
        <v>33</v>
      </c>
      <c r="T141" s="2" t="s">
        <v>34</v>
      </c>
      <c r="U141" s="2" t="s">
        <v>135</v>
      </c>
      <c r="V141" s="2" t="s">
        <v>40</v>
      </c>
      <c r="W141" s="2" t="s">
        <v>52</v>
      </c>
      <c r="X141" s="3" t="s">
        <v>76</v>
      </c>
      <c r="Y141" s="2" t="s">
        <v>34</v>
      </c>
      <c r="AC141" s="5"/>
      <c r="AD141" s="6">
        <v>260000</v>
      </c>
      <c r="AE141" s="5"/>
      <c r="AF141" s="6">
        <f t="shared" si="11"/>
        <v>-260000</v>
      </c>
      <c r="AG141" s="5">
        <v>2180000</v>
      </c>
      <c r="AH141" s="3" t="s">
        <v>144</v>
      </c>
      <c r="AI141" s="4"/>
    </row>
    <row r="142" spans="1:35" x14ac:dyDescent="0.45">
      <c r="A142" s="2" t="s">
        <v>29</v>
      </c>
      <c r="B142" s="2" t="s">
        <v>30</v>
      </c>
      <c r="C142" s="2" t="s">
        <v>134</v>
      </c>
      <c r="D142" s="2">
        <f>_xlfn.XLOOKUP(C142,Sheet2!A:A,Sheet2!B:B)</f>
        <v>4</v>
      </c>
      <c r="E142" s="2" t="str">
        <f>_xlfn.XLOOKUP(C142,Sheet2!A:A,Sheet2!C:C)</f>
        <v>PL</v>
      </c>
      <c r="F142" s="3" t="s">
        <v>53</v>
      </c>
      <c r="G142" s="4">
        <v>45961</v>
      </c>
      <c r="H142" s="6">
        <f t="shared" si="8"/>
        <v>2025</v>
      </c>
      <c r="I142" s="6">
        <f t="shared" si="9"/>
        <v>10</v>
      </c>
      <c r="J142" s="12">
        <f t="shared" si="10"/>
        <v>45931</v>
      </c>
      <c r="K142" s="2">
        <v>1083</v>
      </c>
      <c r="L142" s="4">
        <v>46022</v>
      </c>
      <c r="M142" s="2">
        <v>500083</v>
      </c>
      <c r="O142" s="2" t="s">
        <v>32</v>
      </c>
      <c r="R142" s="2" t="s">
        <v>33</v>
      </c>
      <c r="T142" s="2" t="s">
        <v>34</v>
      </c>
      <c r="U142" s="2" t="s">
        <v>135</v>
      </c>
      <c r="V142" s="2" t="s">
        <v>40</v>
      </c>
      <c r="W142" s="2" t="s">
        <v>52</v>
      </c>
      <c r="X142" s="3" t="s">
        <v>53</v>
      </c>
      <c r="Y142" s="2" t="s">
        <v>34</v>
      </c>
      <c r="AC142" s="5"/>
      <c r="AD142" s="6">
        <v>250000</v>
      </c>
      <c r="AE142" s="5"/>
      <c r="AF142" s="6">
        <f t="shared" si="11"/>
        <v>-250000</v>
      </c>
      <c r="AG142" s="5">
        <v>2430000</v>
      </c>
      <c r="AH142" s="3" t="s">
        <v>145</v>
      </c>
      <c r="AI142" s="4"/>
    </row>
    <row r="143" spans="1:35" x14ac:dyDescent="0.45">
      <c r="A143" s="2" t="s">
        <v>29</v>
      </c>
      <c r="B143" s="2" t="s">
        <v>30</v>
      </c>
      <c r="C143" s="2" t="s">
        <v>134</v>
      </c>
      <c r="D143" s="2">
        <f>_xlfn.XLOOKUP(C143,Sheet2!A:A,Sheet2!B:B)</f>
        <v>4</v>
      </c>
      <c r="E143" s="2" t="str">
        <f>_xlfn.XLOOKUP(C143,Sheet2!A:A,Sheet2!C:C)</f>
        <v>PL</v>
      </c>
      <c r="F143" s="3" t="s">
        <v>65</v>
      </c>
      <c r="G143" s="4">
        <v>45991</v>
      </c>
      <c r="H143" s="6">
        <f t="shared" si="8"/>
        <v>2025</v>
      </c>
      <c r="I143" s="6">
        <f t="shared" si="9"/>
        <v>11</v>
      </c>
      <c r="J143" s="12">
        <f t="shared" si="10"/>
        <v>45962</v>
      </c>
      <c r="K143" s="2">
        <v>1092</v>
      </c>
      <c r="L143" s="4">
        <v>46022</v>
      </c>
      <c r="M143" s="2">
        <v>500092</v>
      </c>
      <c r="O143" s="2" t="s">
        <v>32</v>
      </c>
      <c r="R143" s="2" t="s">
        <v>33</v>
      </c>
      <c r="T143" s="2" t="s">
        <v>34</v>
      </c>
      <c r="U143" s="2" t="s">
        <v>135</v>
      </c>
      <c r="V143" s="2" t="s">
        <v>40</v>
      </c>
      <c r="W143" s="2" t="s">
        <v>52</v>
      </c>
      <c r="X143" s="3" t="s">
        <v>65</v>
      </c>
      <c r="Y143" s="2" t="s">
        <v>34</v>
      </c>
      <c r="AC143" s="5"/>
      <c r="AD143" s="6">
        <v>290000</v>
      </c>
      <c r="AE143" s="5"/>
      <c r="AF143" s="6">
        <f t="shared" si="11"/>
        <v>-290000</v>
      </c>
      <c r="AG143" s="5">
        <v>2720000</v>
      </c>
      <c r="AH143" s="3" t="s">
        <v>146</v>
      </c>
      <c r="AI143" s="4"/>
    </row>
    <row r="144" spans="1:35" x14ac:dyDescent="0.45">
      <c r="A144" s="2" t="s">
        <v>29</v>
      </c>
      <c r="B144" s="2" t="s">
        <v>30</v>
      </c>
      <c r="C144" s="2" t="s">
        <v>134</v>
      </c>
      <c r="D144" s="2">
        <f>_xlfn.XLOOKUP(C144,Sheet2!A:A,Sheet2!B:B)</f>
        <v>4</v>
      </c>
      <c r="E144" s="2" t="str">
        <f>_xlfn.XLOOKUP(C144,Sheet2!A:A,Sheet2!C:C)</f>
        <v>PL</v>
      </c>
      <c r="F144" s="3" t="s">
        <v>76</v>
      </c>
      <c r="G144" s="4">
        <v>46022</v>
      </c>
      <c r="H144" s="6">
        <f t="shared" si="8"/>
        <v>2025</v>
      </c>
      <c r="I144" s="6">
        <f t="shared" si="9"/>
        <v>12</v>
      </c>
      <c r="J144" s="12">
        <f t="shared" si="10"/>
        <v>45992</v>
      </c>
      <c r="K144" s="2">
        <v>1101</v>
      </c>
      <c r="L144" s="4">
        <v>46022</v>
      </c>
      <c r="M144" s="2">
        <v>500101</v>
      </c>
      <c r="O144" s="2" t="s">
        <v>32</v>
      </c>
      <c r="R144" s="2" t="s">
        <v>33</v>
      </c>
      <c r="T144" s="2" t="s">
        <v>34</v>
      </c>
      <c r="U144" s="2" t="s">
        <v>135</v>
      </c>
      <c r="V144" s="2" t="s">
        <v>40</v>
      </c>
      <c r="W144" s="2" t="s">
        <v>52</v>
      </c>
      <c r="X144" s="3" t="s">
        <v>76</v>
      </c>
      <c r="Y144" s="2" t="s">
        <v>34</v>
      </c>
      <c r="AC144" s="5"/>
      <c r="AD144" s="6">
        <v>240000</v>
      </c>
      <c r="AE144" s="5"/>
      <c r="AF144" s="6">
        <f t="shared" si="11"/>
        <v>-240000</v>
      </c>
      <c r="AG144" s="5">
        <v>2960000</v>
      </c>
      <c r="AH144" s="3" t="s">
        <v>147</v>
      </c>
      <c r="AI144" s="4"/>
    </row>
    <row r="145" spans="1:35" x14ac:dyDescent="0.45">
      <c r="A145" s="2" t="s">
        <v>29</v>
      </c>
      <c r="B145" s="2" t="s">
        <v>30</v>
      </c>
      <c r="C145" s="2" t="s">
        <v>37</v>
      </c>
      <c r="D145" s="2">
        <f>_xlfn.XLOOKUP(C145,Sheet2!A:A,Sheet2!B:B)</f>
        <v>5</v>
      </c>
      <c r="E145" s="2" t="str">
        <f>_xlfn.XLOOKUP(C145,Sheet2!A:A,Sheet2!C:C)</f>
        <v>PL</v>
      </c>
      <c r="F145" s="3" t="s">
        <v>38</v>
      </c>
      <c r="G145" s="4">
        <v>45658</v>
      </c>
      <c r="H145" s="6">
        <f t="shared" si="8"/>
        <v>2025</v>
      </c>
      <c r="I145" s="6">
        <f t="shared" si="9"/>
        <v>1</v>
      </c>
      <c r="J145" s="12">
        <f t="shared" si="10"/>
        <v>45658</v>
      </c>
      <c r="K145" s="2">
        <v>1003</v>
      </c>
      <c r="L145" s="4">
        <v>46022</v>
      </c>
      <c r="M145" s="2">
        <v>500003</v>
      </c>
      <c r="O145" s="2" t="s">
        <v>32</v>
      </c>
      <c r="R145" s="2" t="s">
        <v>33</v>
      </c>
      <c r="T145" s="2" t="s">
        <v>34</v>
      </c>
      <c r="U145" s="2" t="s">
        <v>39</v>
      </c>
      <c r="V145" s="2" t="s">
        <v>40</v>
      </c>
      <c r="W145" s="2" t="s">
        <v>31</v>
      </c>
      <c r="X145" s="3"/>
      <c r="Y145" s="2" t="s">
        <v>34</v>
      </c>
      <c r="AB145" s="6">
        <v>65000</v>
      </c>
      <c r="AC145" s="5"/>
      <c r="AE145" s="5"/>
      <c r="AF145" s="6">
        <f t="shared" si="11"/>
        <v>65000</v>
      </c>
      <c r="AG145" s="5">
        <v>65000</v>
      </c>
      <c r="AH145" s="3" t="s">
        <v>41</v>
      </c>
      <c r="AI145" s="4"/>
    </row>
    <row r="146" spans="1:35" x14ac:dyDescent="0.45">
      <c r="A146" s="2" t="s">
        <v>29</v>
      </c>
      <c r="B146" s="2" t="s">
        <v>30</v>
      </c>
      <c r="C146" s="2" t="s">
        <v>37</v>
      </c>
      <c r="D146" s="2">
        <f>_xlfn.XLOOKUP(C146,Sheet2!A:A,Sheet2!B:B)</f>
        <v>5</v>
      </c>
      <c r="E146" s="2" t="str">
        <f>_xlfn.XLOOKUP(C146,Sheet2!A:A,Sheet2!C:C)</f>
        <v>PL</v>
      </c>
      <c r="F146" s="3" t="s">
        <v>38</v>
      </c>
      <c r="G146" s="4">
        <v>45689</v>
      </c>
      <c r="H146" s="6">
        <f t="shared" si="8"/>
        <v>2025</v>
      </c>
      <c r="I146" s="6">
        <f t="shared" si="9"/>
        <v>2</v>
      </c>
      <c r="J146" s="12">
        <f t="shared" si="10"/>
        <v>45689</v>
      </c>
      <c r="K146" s="2">
        <v>1011</v>
      </c>
      <c r="L146" s="4">
        <v>46022</v>
      </c>
      <c r="M146" s="2">
        <v>500011</v>
      </c>
      <c r="O146" s="2" t="s">
        <v>32</v>
      </c>
      <c r="R146" s="2" t="s">
        <v>33</v>
      </c>
      <c r="T146" s="2" t="s">
        <v>34</v>
      </c>
      <c r="U146" s="2" t="s">
        <v>39</v>
      </c>
      <c r="V146" s="2" t="s">
        <v>40</v>
      </c>
      <c r="W146" s="2" t="s">
        <v>31</v>
      </c>
      <c r="X146" s="3"/>
      <c r="Y146" s="2" t="s">
        <v>34</v>
      </c>
      <c r="AB146" s="6">
        <v>65000</v>
      </c>
      <c r="AC146" s="5"/>
      <c r="AE146" s="5"/>
      <c r="AF146" s="6">
        <f t="shared" si="11"/>
        <v>65000</v>
      </c>
      <c r="AG146" s="5">
        <v>130000</v>
      </c>
      <c r="AH146" s="3" t="s">
        <v>51</v>
      </c>
      <c r="AI146" s="4"/>
    </row>
    <row r="147" spans="1:35" x14ac:dyDescent="0.45">
      <c r="A147" s="2" t="s">
        <v>29</v>
      </c>
      <c r="B147" s="2" t="s">
        <v>30</v>
      </c>
      <c r="C147" s="2" t="s">
        <v>37</v>
      </c>
      <c r="D147" s="2">
        <f>_xlfn.XLOOKUP(C147,Sheet2!A:A,Sheet2!B:B)</f>
        <v>5</v>
      </c>
      <c r="E147" s="2" t="str">
        <f>_xlfn.XLOOKUP(C147,Sheet2!A:A,Sheet2!C:C)</f>
        <v>PL</v>
      </c>
      <c r="F147" s="3" t="s">
        <v>38</v>
      </c>
      <c r="G147" s="4">
        <v>45717</v>
      </c>
      <c r="H147" s="6">
        <f t="shared" si="8"/>
        <v>2025</v>
      </c>
      <c r="I147" s="6">
        <f t="shared" si="9"/>
        <v>3</v>
      </c>
      <c r="J147" s="12">
        <f t="shared" si="10"/>
        <v>45717</v>
      </c>
      <c r="K147" s="2">
        <v>1020</v>
      </c>
      <c r="L147" s="4">
        <v>46022</v>
      </c>
      <c r="M147" s="2">
        <v>500020</v>
      </c>
      <c r="O147" s="2" t="s">
        <v>32</v>
      </c>
      <c r="R147" s="2" t="s">
        <v>33</v>
      </c>
      <c r="T147" s="2" t="s">
        <v>34</v>
      </c>
      <c r="U147" s="2" t="s">
        <v>39</v>
      </c>
      <c r="V147" s="2" t="s">
        <v>40</v>
      </c>
      <c r="W147" s="2" t="s">
        <v>31</v>
      </c>
      <c r="X147" s="3"/>
      <c r="Y147" s="2" t="s">
        <v>34</v>
      </c>
      <c r="AB147" s="6">
        <v>65000</v>
      </c>
      <c r="AC147" s="5"/>
      <c r="AE147" s="5"/>
      <c r="AF147" s="6">
        <f t="shared" si="11"/>
        <v>65000</v>
      </c>
      <c r="AG147" s="5">
        <v>195000</v>
      </c>
      <c r="AH147" s="3" t="s">
        <v>64</v>
      </c>
      <c r="AI147" s="4"/>
    </row>
    <row r="148" spans="1:35" x14ac:dyDescent="0.45">
      <c r="A148" s="2" t="s">
        <v>29</v>
      </c>
      <c r="B148" s="2" t="s">
        <v>30</v>
      </c>
      <c r="C148" s="2" t="s">
        <v>37</v>
      </c>
      <c r="D148" s="2">
        <f>_xlfn.XLOOKUP(C148,Sheet2!A:A,Sheet2!B:B)</f>
        <v>5</v>
      </c>
      <c r="E148" s="2" t="str">
        <f>_xlfn.XLOOKUP(C148,Sheet2!A:A,Sheet2!C:C)</f>
        <v>PL</v>
      </c>
      <c r="F148" s="3" t="s">
        <v>38</v>
      </c>
      <c r="G148" s="4">
        <v>45748</v>
      </c>
      <c r="H148" s="6">
        <f t="shared" si="8"/>
        <v>2025</v>
      </c>
      <c r="I148" s="6">
        <f t="shared" si="9"/>
        <v>4</v>
      </c>
      <c r="J148" s="12">
        <f t="shared" si="10"/>
        <v>45748</v>
      </c>
      <c r="K148" s="2">
        <v>1029</v>
      </c>
      <c r="L148" s="4">
        <v>46022</v>
      </c>
      <c r="M148" s="2">
        <v>500029</v>
      </c>
      <c r="O148" s="2" t="s">
        <v>32</v>
      </c>
      <c r="R148" s="2" t="s">
        <v>33</v>
      </c>
      <c r="T148" s="2" t="s">
        <v>34</v>
      </c>
      <c r="U148" s="2" t="s">
        <v>39</v>
      </c>
      <c r="V148" s="2" t="s">
        <v>40</v>
      </c>
      <c r="W148" s="2" t="s">
        <v>31</v>
      </c>
      <c r="X148" s="3"/>
      <c r="Y148" s="2" t="s">
        <v>34</v>
      </c>
      <c r="AB148" s="6">
        <v>65000</v>
      </c>
      <c r="AC148" s="5"/>
      <c r="AE148" s="5"/>
      <c r="AF148" s="6">
        <f t="shared" si="11"/>
        <v>65000</v>
      </c>
      <c r="AG148" s="5">
        <v>260000</v>
      </c>
      <c r="AH148" s="3" t="s">
        <v>75</v>
      </c>
      <c r="AI148" s="4"/>
    </row>
    <row r="149" spans="1:35" x14ac:dyDescent="0.45">
      <c r="A149" s="2" t="s">
        <v>29</v>
      </c>
      <c r="B149" s="2" t="s">
        <v>30</v>
      </c>
      <c r="C149" s="2" t="s">
        <v>37</v>
      </c>
      <c r="D149" s="2">
        <f>_xlfn.XLOOKUP(C149,Sheet2!A:A,Sheet2!B:B)</f>
        <v>5</v>
      </c>
      <c r="E149" s="2" t="str">
        <f>_xlfn.XLOOKUP(C149,Sheet2!A:A,Sheet2!C:C)</f>
        <v>PL</v>
      </c>
      <c r="F149" s="3" t="s">
        <v>38</v>
      </c>
      <c r="G149" s="4">
        <v>45778</v>
      </c>
      <c r="H149" s="6">
        <f t="shared" si="8"/>
        <v>2025</v>
      </c>
      <c r="I149" s="6">
        <f t="shared" si="9"/>
        <v>5</v>
      </c>
      <c r="J149" s="12">
        <f t="shared" si="10"/>
        <v>45778</v>
      </c>
      <c r="K149" s="2">
        <v>1039</v>
      </c>
      <c r="L149" s="4">
        <v>46022</v>
      </c>
      <c r="M149" s="2">
        <v>500039</v>
      </c>
      <c r="O149" s="2" t="s">
        <v>32</v>
      </c>
      <c r="R149" s="2" t="s">
        <v>33</v>
      </c>
      <c r="T149" s="2" t="s">
        <v>34</v>
      </c>
      <c r="U149" s="2" t="s">
        <v>39</v>
      </c>
      <c r="V149" s="2" t="s">
        <v>40</v>
      </c>
      <c r="W149" s="2" t="s">
        <v>31</v>
      </c>
      <c r="X149" s="3"/>
      <c r="Y149" s="2" t="s">
        <v>34</v>
      </c>
      <c r="AB149" s="6">
        <v>65000</v>
      </c>
      <c r="AC149" s="5"/>
      <c r="AE149" s="5"/>
      <c r="AF149" s="6">
        <f t="shared" si="11"/>
        <v>65000</v>
      </c>
      <c r="AG149" s="5">
        <v>325000</v>
      </c>
      <c r="AH149" s="3" t="s">
        <v>85</v>
      </c>
      <c r="AI149" s="4"/>
    </row>
    <row r="150" spans="1:35" x14ac:dyDescent="0.45">
      <c r="A150" s="2" t="s">
        <v>29</v>
      </c>
      <c r="B150" s="2" t="s">
        <v>30</v>
      </c>
      <c r="C150" s="2" t="s">
        <v>37</v>
      </c>
      <c r="D150" s="2">
        <f>_xlfn.XLOOKUP(C150,Sheet2!A:A,Sheet2!B:B)</f>
        <v>5</v>
      </c>
      <c r="E150" s="2" t="str">
        <f>_xlfn.XLOOKUP(C150,Sheet2!A:A,Sheet2!C:C)</f>
        <v>PL</v>
      </c>
      <c r="F150" s="3" t="s">
        <v>38</v>
      </c>
      <c r="G150" s="4">
        <v>45809</v>
      </c>
      <c r="H150" s="6">
        <f t="shared" si="8"/>
        <v>2025</v>
      </c>
      <c r="I150" s="6">
        <f t="shared" si="9"/>
        <v>6</v>
      </c>
      <c r="J150" s="12">
        <f t="shared" si="10"/>
        <v>45809</v>
      </c>
      <c r="K150" s="2">
        <v>1048</v>
      </c>
      <c r="L150" s="4">
        <v>46022</v>
      </c>
      <c r="M150" s="2">
        <v>500048</v>
      </c>
      <c r="O150" s="2" t="s">
        <v>32</v>
      </c>
      <c r="R150" s="2" t="s">
        <v>33</v>
      </c>
      <c r="T150" s="2" t="s">
        <v>34</v>
      </c>
      <c r="U150" s="2" t="s">
        <v>39</v>
      </c>
      <c r="V150" s="2" t="s">
        <v>40</v>
      </c>
      <c r="W150" s="2" t="s">
        <v>31</v>
      </c>
      <c r="X150" s="3"/>
      <c r="Y150" s="2" t="s">
        <v>34</v>
      </c>
      <c r="AB150" s="6">
        <v>65000</v>
      </c>
      <c r="AC150" s="5"/>
      <c r="AE150" s="5"/>
      <c r="AF150" s="6">
        <f t="shared" si="11"/>
        <v>65000</v>
      </c>
      <c r="AG150" s="5">
        <v>390000</v>
      </c>
      <c r="AH150" s="3" t="s">
        <v>91</v>
      </c>
      <c r="AI150" s="4"/>
    </row>
    <row r="151" spans="1:35" x14ac:dyDescent="0.45">
      <c r="A151" s="2" t="s">
        <v>29</v>
      </c>
      <c r="B151" s="2" t="s">
        <v>30</v>
      </c>
      <c r="C151" s="2" t="s">
        <v>37</v>
      </c>
      <c r="D151" s="2">
        <f>_xlfn.XLOOKUP(C151,Sheet2!A:A,Sheet2!B:B)</f>
        <v>5</v>
      </c>
      <c r="E151" s="2" t="str">
        <f>_xlfn.XLOOKUP(C151,Sheet2!A:A,Sheet2!C:C)</f>
        <v>PL</v>
      </c>
      <c r="F151" s="3" t="s">
        <v>38</v>
      </c>
      <c r="G151" s="4">
        <v>45839</v>
      </c>
      <c r="H151" s="6">
        <f t="shared" si="8"/>
        <v>2025</v>
      </c>
      <c r="I151" s="6">
        <f t="shared" si="9"/>
        <v>7</v>
      </c>
      <c r="J151" s="12">
        <f t="shared" si="10"/>
        <v>45839</v>
      </c>
      <c r="K151" s="2">
        <v>1057</v>
      </c>
      <c r="L151" s="4">
        <v>46022</v>
      </c>
      <c r="M151" s="2">
        <v>500057</v>
      </c>
      <c r="O151" s="2" t="s">
        <v>32</v>
      </c>
      <c r="R151" s="2" t="s">
        <v>33</v>
      </c>
      <c r="T151" s="2" t="s">
        <v>34</v>
      </c>
      <c r="U151" s="2" t="s">
        <v>39</v>
      </c>
      <c r="V151" s="2" t="s">
        <v>40</v>
      </c>
      <c r="W151" s="2" t="s">
        <v>31</v>
      </c>
      <c r="X151" s="3"/>
      <c r="Y151" s="2" t="s">
        <v>34</v>
      </c>
      <c r="AB151" s="6">
        <v>65000</v>
      </c>
      <c r="AC151" s="5"/>
      <c r="AE151" s="5"/>
      <c r="AF151" s="6">
        <f t="shared" si="11"/>
        <v>65000</v>
      </c>
      <c r="AG151" s="5">
        <v>455000</v>
      </c>
      <c r="AH151" s="3" t="s">
        <v>97</v>
      </c>
      <c r="AI151" s="4"/>
    </row>
    <row r="152" spans="1:35" x14ac:dyDescent="0.45">
      <c r="A152" s="2" t="s">
        <v>29</v>
      </c>
      <c r="B152" s="2" t="s">
        <v>30</v>
      </c>
      <c r="C152" s="2" t="s">
        <v>37</v>
      </c>
      <c r="D152" s="2">
        <f>_xlfn.XLOOKUP(C152,Sheet2!A:A,Sheet2!B:B)</f>
        <v>5</v>
      </c>
      <c r="E152" s="2" t="str">
        <f>_xlfn.XLOOKUP(C152,Sheet2!A:A,Sheet2!C:C)</f>
        <v>PL</v>
      </c>
      <c r="F152" s="3" t="s">
        <v>38</v>
      </c>
      <c r="G152" s="4">
        <v>45870</v>
      </c>
      <c r="H152" s="6">
        <f t="shared" si="8"/>
        <v>2025</v>
      </c>
      <c r="I152" s="6">
        <f t="shared" si="9"/>
        <v>8</v>
      </c>
      <c r="J152" s="12">
        <f t="shared" si="10"/>
        <v>45870</v>
      </c>
      <c r="K152" s="2">
        <v>1066</v>
      </c>
      <c r="L152" s="4">
        <v>46022</v>
      </c>
      <c r="M152" s="2">
        <v>500066</v>
      </c>
      <c r="O152" s="2" t="s">
        <v>32</v>
      </c>
      <c r="R152" s="2" t="s">
        <v>33</v>
      </c>
      <c r="T152" s="2" t="s">
        <v>34</v>
      </c>
      <c r="U152" s="2" t="s">
        <v>39</v>
      </c>
      <c r="V152" s="2" t="s">
        <v>40</v>
      </c>
      <c r="W152" s="2" t="s">
        <v>31</v>
      </c>
      <c r="X152" s="3"/>
      <c r="Y152" s="2" t="s">
        <v>34</v>
      </c>
      <c r="AB152" s="6">
        <v>65000</v>
      </c>
      <c r="AC152" s="5"/>
      <c r="AE152" s="5"/>
      <c r="AF152" s="6">
        <f t="shared" si="11"/>
        <v>65000</v>
      </c>
      <c r="AG152" s="5">
        <v>520000</v>
      </c>
      <c r="AH152" s="3" t="s">
        <v>103</v>
      </c>
      <c r="AI152" s="4"/>
    </row>
    <row r="153" spans="1:35" x14ac:dyDescent="0.45">
      <c r="A153" s="2" t="s">
        <v>29</v>
      </c>
      <c r="B153" s="2" t="s">
        <v>30</v>
      </c>
      <c r="C153" s="2" t="s">
        <v>37</v>
      </c>
      <c r="D153" s="2">
        <f>_xlfn.XLOOKUP(C153,Sheet2!A:A,Sheet2!B:B)</f>
        <v>5</v>
      </c>
      <c r="E153" s="2" t="str">
        <f>_xlfn.XLOOKUP(C153,Sheet2!A:A,Sheet2!C:C)</f>
        <v>PL</v>
      </c>
      <c r="F153" s="3" t="s">
        <v>38</v>
      </c>
      <c r="G153" s="4">
        <v>45901</v>
      </c>
      <c r="H153" s="6">
        <f t="shared" si="8"/>
        <v>2025</v>
      </c>
      <c r="I153" s="6">
        <f t="shared" si="9"/>
        <v>9</v>
      </c>
      <c r="J153" s="12">
        <f t="shared" si="10"/>
        <v>45901</v>
      </c>
      <c r="K153" s="2">
        <v>1075</v>
      </c>
      <c r="L153" s="4">
        <v>46022</v>
      </c>
      <c r="M153" s="2">
        <v>500075</v>
      </c>
      <c r="O153" s="2" t="s">
        <v>32</v>
      </c>
      <c r="R153" s="2" t="s">
        <v>33</v>
      </c>
      <c r="T153" s="2" t="s">
        <v>34</v>
      </c>
      <c r="U153" s="2" t="s">
        <v>39</v>
      </c>
      <c r="V153" s="2" t="s">
        <v>40</v>
      </c>
      <c r="W153" s="2" t="s">
        <v>31</v>
      </c>
      <c r="X153" s="3"/>
      <c r="Y153" s="2" t="s">
        <v>34</v>
      </c>
      <c r="AB153" s="6">
        <v>65000</v>
      </c>
      <c r="AC153" s="5"/>
      <c r="AE153" s="5"/>
      <c r="AF153" s="6">
        <f t="shared" si="11"/>
        <v>65000</v>
      </c>
      <c r="AG153" s="5">
        <v>585000</v>
      </c>
      <c r="AH153" s="3" t="s">
        <v>109</v>
      </c>
      <c r="AI153" s="4"/>
    </row>
    <row r="154" spans="1:35" x14ac:dyDescent="0.45">
      <c r="A154" s="2" t="s">
        <v>29</v>
      </c>
      <c r="B154" s="2" t="s">
        <v>30</v>
      </c>
      <c r="C154" s="2" t="s">
        <v>37</v>
      </c>
      <c r="D154" s="2">
        <f>_xlfn.XLOOKUP(C154,Sheet2!A:A,Sheet2!B:B)</f>
        <v>5</v>
      </c>
      <c r="E154" s="2" t="str">
        <f>_xlfn.XLOOKUP(C154,Sheet2!A:A,Sheet2!C:C)</f>
        <v>PL</v>
      </c>
      <c r="F154" s="3" t="s">
        <v>38</v>
      </c>
      <c r="G154" s="4">
        <v>45931</v>
      </c>
      <c r="H154" s="6">
        <f t="shared" si="8"/>
        <v>2025</v>
      </c>
      <c r="I154" s="6">
        <f t="shared" si="9"/>
        <v>10</v>
      </c>
      <c r="J154" s="12">
        <f t="shared" si="10"/>
        <v>45931</v>
      </c>
      <c r="K154" s="2">
        <v>1085</v>
      </c>
      <c r="L154" s="4">
        <v>46022</v>
      </c>
      <c r="M154" s="2">
        <v>500085</v>
      </c>
      <c r="O154" s="2" t="s">
        <v>32</v>
      </c>
      <c r="R154" s="2" t="s">
        <v>33</v>
      </c>
      <c r="T154" s="2" t="s">
        <v>34</v>
      </c>
      <c r="U154" s="2" t="s">
        <v>39</v>
      </c>
      <c r="V154" s="2" t="s">
        <v>40</v>
      </c>
      <c r="W154" s="2" t="s">
        <v>31</v>
      </c>
      <c r="X154" s="3"/>
      <c r="Y154" s="2" t="s">
        <v>34</v>
      </c>
      <c r="AB154" s="6">
        <v>65000</v>
      </c>
      <c r="AC154" s="5"/>
      <c r="AE154" s="5"/>
      <c r="AF154" s="6">
        <f t="shared" si="11"/>
        <v>65000</v>
      </c>
      <c r="AG154" s="5">
        <v>650000</v>
      </c>
      <c r="AH154" s="3" t="s">
        <v>116</v>
      </c>
      <c r="AI154" s="4"/>
    </row>
    <row r="155" spans="1:35" x14ac:dyDescent="0.45">
      <c r="A155" s="2" t="s">
        <v>29</v>
      </c>
      <c r="B155" s="2" t="s">
        <v>30</v>
      </c>
      <c r="C155" s="2" t="s">
        <v>37</v>
      </c>
      <c r="D155" s="2">
        <f>_xlfn.XLOOKUP(C155,Sheet2!A:A,Sheet2!B:B)</f>
        <v>5</v>
      </c>
      <c r="E155" s="2" t="str">
        <f>_xlfn.XLOOKUP(C155,Sheet2!A:A,Sheet2!C:C)</f>
        <v>PL</v>
      </c>
      <c r="F155" s="3" t="s">
        <v>38</v>
      </c>
      <c r="G155" s="4">
        <v>45962</v>
      </c>
      <c r="H155" s="6">
        <f t="shared" si="8"/>
        <v>2025</v>
      </c>
      <c r="I155" s="6">
        <f t="shared" si="9"/>
        <v>11</v>
      </c>
      <c r="J155" s="12">
        <f t="shared" si="10"/>
        <v>45962</v>
      </c>
      <c r="K155" s="2">
        <v>1094</v>
      </c>
      <c r="L155" s="4">
        <v>46022</v>
      </c>
      <c r="M155" s="2">
        <v>500094</v>
      </c>
      <c r="O155" s="2" t="s">
        <v>32</v>
      </c>
      <c r="R155" s="2" t="s">
        <v>33</v>
      </c>
      <c r="T155" s="2" t="s">
        <v>34</v>
      </c>
      <c r="U155" s="2" t="s">
        <v>39</v>
      </c>
      <c r="V155" s="2" t="s">
        <v>40</v>
      </c>
      <c r="W155" s="2" t="s">
        <v>31</v>
      </c>
      <c r="X155" s="3"/>
      <c r="Y155" s="2" t="s">
        <v>34</v>
      </c>
      <c r="AB155" s="6">
        <v>65000</v>
      </c>
      <c r="AC155" s="5"/>
      <c r="AE155" s="5"/>
      <c r="AF155" s="6">
        <f t="shared" si="11"/>
        <v>65000</v>
      </c>
      <c r="AG155" s="5">
        <v>715000</v>
      </c>
      <c r="AH155" s="3" t="s">
        <v>122</v>
      </c>
      <c r="AI155" s="4"/>
    </row>
    <row r="156" spans="1:35" x14ac:dyDescent="0.45">
      <c r="A156" s="2" t="s">
        <v>29</v>
      </c>
      <c r="B156" s="2" t="s">
        <v>30</v>
      </c>
      <c r="C156" s="2" t="s">
        <v>37</v>
      </c>
      <c r="D156" s="2">
        <f>_xlfn.XLOOKUP(C156,Sheet2!A:A,Sheet2!B:B)</f>
        <v>5</v>
      </c>
      <c r="E156" s="2" t="str">
        <f>_xlfn.XLOOKUP(C156,Sheet2!A:A,Sheet2!C:C)</f>
        <v>PL</v>
      </c>
      <c r="F156" s="3" t="s">
        <v>38</v>
      </c>
      <c r="G156" s="4">
        <v>45992</v>
      </c>
      <c r="H156" s="6">
        <f t="shared" si="8"/>
        <v>2025</v>
      </c>
      <c r="I156" s="6">
        <f t="shared" si="9"/>
        <v>12</v>
      </c>
      <c r="J156" s="12">
        <f t="shared" si="10"/>
        <v>45992</v>
      </c>
      <c r="K156" s="2">
        <v>1103</v>
      </c>
      <c r="L156" s="4">
        <v>46022</v>
      </c>
      <c r="M156" s="2">
        <v>500103</v>
      </c>
      <c r="O156" s="2" t="s">
        <v>32</v>
      </c>
      <c r="R156" s="2" t="s">
        <v>33</v>
      </c>
      <c r="T156" s="2" t="s">
        <v>34</v>
      </c>
      <c r="U156" s="2" t="s">
        <v>39</v>
      </c>
      <c r="V156" s="2" t="s">
        <v>40</v>
      </c>
      <c r="W156" s="2" t="s">
        <v>31</v>
      </c>
      <c r="X156" s="3"/>
      <c r="Y156" s="2" t="s">
        <v>34</v>
      </c>
      <c r="AB156" s="6">
        <v>65000</v>
      </c>
      <c r="AC156" s="5"/>
      <c r="AE156" s="5"/>
      <c r="AF156" s="6">
        <f t="shared" si="11"/>
        <v>65000</v>
      </c>
      <c r="AG156" s="5">
        <v>780000</v>
      </c>
      <c r="AH156" s="3" t="s">
        <v>128</v>
      </c>
      <c r="AI156" s="4"/>
    </row>
    <row r="157" spans="1:35" x14ac:dyDescent="0.45">
      <c r="A157" s="2" t="s">
        <v>29</v>
      </c>
      <c r="B157" s="2" t="s">
        <v>30</v>
      </c>
      <c r="C157" s="2" t="s">
        <v>149</v>
      </c>
      <c r="D157" s="2">
        <f>_xlfn.XLOOKUP(C157,Sheet2!A:A,Sheet2!B:B)</f>
        <v>6</v>
      </c>
      <c r="E157" s="2" t="str">
        <f>_xlfn.XLOOKUP(C157,Sheet2!A:A,Sheet2!C:C)</f>
        <v>PL</v>
      </c>
      <c r="F157" s="3" t="s">
        <v>148</v>
      </c>
      <c r="G157" s="4">
        <v>45662</v>
      </c>
      <c r="H157" s="6">
        <f t="shared" si="8"/>
        <v>2025</v>
      </c>
      <c r="I157" s="6">
        <f t="shared" si="9"/>
        <v>1</v>
      </c>
      <c r="J157" s="12">
        <f t="shared" si="10"/>
        <v>45658</v>
      </c>
      <c r="K157" s="2">
        <v>1004</v>
      </c>
      <c r="L157" s="4">
        <v>46022</v>
      </c>
      <c r="M157" s="2">
        <v>500004</v>
      </c>
      <c r="O157" s="2" t="s">
        <v>32</v>
      </c>
      <c r="R157" s="2" t="s">
        <v>33</v>
      </c>
      <c r="T157" s="2" t="s">
        <v>34</v>
      </c>
      <c r="U157" s="2" t="s">
        <v>39</v>
      </c>
      <c r="V157" s="2" t="s">
        <v>40</v>
      </c>
      <c r="W157" s="2" t="s">
        <v>61</v>
      </c>
      <c r="X157" s="3" t="s">
        <v>148</v>
      </c>
      <c r="Y157" s="2" t="s">
        <v>34</v>
      </c>
      <c r="AB157" s="6">
        <v>8800</v>
      </c>
      <c r="AC157" s="5"/>
      <c r="AE157" s="5"/>
      <c r="AF157" s="6">
        <f t="shared" si="11"/>
        <v>8800</v>
      </c>
      <c r="AG157" s="5">
        <v>8800</v>
      </c>
      <c r="AH157" s="3" t="s">
        <v>150</v>
      </c>
      <c r="AI157" s="4"/>
    </row>
    <row r="158" spans="1:35" x14ac:dyDescent="0.45">
      <c r="A158" s="2" t="s">
        <v>29</v>
      </c>
      <c r="B158" s="2" t="s">
        <v>30</v>
      </c>
      <c r="C158" s="2" t="s">
        <v>149</v>
      </c>
      <c r="D158" s="2">
        <f>_xlfn.XLOOKUP(C158,Sheet2!A:A,Sheet2!B:B)</f>
        <v>6</v>
      </c>
      <c r="E158" s="2" t="str">
        <f>_xlfn.XLOOKUP(C158,Sheet2!A:A,Sheet2!C:C)</f>
        <v>PL</v>
      </c>
      <c r="F158" s="3" t="s">
        <v>148</v>
      </c>
      <c r="G158" s="4">
        <v>45693</v>
      </c>
      <c r="H158" s="6">
        <f t="shared" si="8"/>
        <v>2025</v>
      </c>
      <c r="I158" s="6">
        <f t="shared" si="9"/>
        <v>2</v>
      </c>
      <c r="J158" s="12">
        <f t="shared" si="10"/>
        <v>45689</v>
      </c>
      <c r="K158" s="2">
        <v>1012</v>
      </c>
      <c r="L158" s="4">
        <v>46022</v>
      </c>
      <c r="M158" s="2">
        <v>500012</v>
      </c>
      <c r="O158" s="2" t="s">
        <v>32</v>
      </c>
      <c r="R158" s="2" t="s">
        <v>33</v>
      </c>
      <c r="T158" s="2" t="s">
        <v>34</v>
      </c>
      <c r="U158" s="2" t="s">
        <v>39</v>
      </c>
      <c r="V158" s="2" t="s">
        <v>40</v>
      </c>
      <c r="W158" s="2" t="s">
        <v>61</v>
      </c>
      <c r="X158" s="3" t="s">
        <v>148</v>
      </c>
      <c r="Y158" s="2" t="s">
        <v>34</v>
      </c>
      <c r="AB158" s="6">
        <v>8800</v>
      </c>
      <c r="AC158" s="5"/>
      <c r="AE158" s="5"/>
      <c r="AF158" s="6">
        <f t="shared" si="11"/>
        <v>8800</v>
      </c>
      <c r="AG158" s="5">
        <v>17600</v>
      </c>
      <c r="AH158" s="3" t="s">
        <v>154</v>
      </c>
      <c r="AI158" s="4"/>
    </row>
    <row r="159" spans="1:35" x14ac:dyDescent="0.45">
      <c r="A159" s="2" t="s">
        <v>29</v>
      </c>
      <c r="B159" s="2" t="s">
        <v>30</v>
      </c>
      <c r="C159" s="2" t="s">
        <v>149</v>
      </c>
      <c r="D159" s="2">
        <f>_xlfn.XLOOKUP(C159,Sheet2!A:A,Sheet2!B:B)</f>
        <v>6</v>
      </c>
      <c r="E159" s="2" t="str">
        <f>_xlfn.XLOOKUP(C159,Sheet2!A:A,Sheet2!C:C)</f>
        <v>PL</v>
      </c>
      <c r="F159" s="3" t="s">
        <v>148</v>
      </c>
      <c r="G159" s="4">
        <v>45721</v>
      </c>
      <c r="H159" s="6">
        <f t="shared" si="8"/>
        <v>2025</v>
      </c>
      <c r="I159" s="6">
        <f t="shared" si="9"/>
        <v>3</v>
      </c>
      <c r="J159" s="12">
        <f t="shared" si="10"/>
        <v>45717</v>
      </c>
      <c r="K159" s="2">
        <v>1021</v>
      </c>
      <c r="L159" s="4">
        <v>46022</v>
      </c>
      <c r="M159" s="2">
        <v>500021</v>
      </c>
      <c r="O159" s="2" t="s">
        <v>32</v>
      </c>
      <c r="R159" s="2" t="s">
        <v>33</v>
      </c>
      <c r="T159" s="2" t="s">
        <v>34</v>
      </c>
      <c r="U159" s="2" t="s">
        <v>39</v>
      </c>
      <c r="V159" s="2" t="s">
        <v>40</v>
      </c>
      <c r="W159" s="2" t="s">
        <v>61</v>
      </c>
      <c r="X159" s="3" t="s">
        <v>148</v>
      </c>
      <c r="Y159" s="2" t="s">
        <v>34</v>
      </c>
      <c r="AB159" s="6">
        <v>8800</v>
      </c>
      <c r="AC159" s="5"/>
      <c r="AE159" s="5"/>
      <c r="AF159" s="6">
        <f t="shared" si="11"/>
        <v>8800</v>
      </c>
      <c r="AG159" s="5">
        <v>26400</v>
      </c>
      <c r="AH159" s="3" t="s">
        <v>156</v>
      </c>
      <c r="AI159" s="4"/>
    </row>
    <row r="160" spans="1:35" x14ac:dyDescent="0.45">
      <c r="A160" s="2" t="s">
        <v>29</v>
      </c>
      <c r="B160" s="2" t="s">
        <v>30</v>
      </c>
      <c r="C160" s="2" t="s">
        <v>149</v>
      </c>
      <c r="D160" s="2">
        <f>_xlfn.XLOOKUP(C160,Sheet2!A:A,Sheet2!B:B)</f>
        <v>6</v>
      </c>
      <c r="E160" s="2" t="str">
        <f>_xlfn.XLOOKUP(C160,Sheet2!A:A,Sheet2!C:C)</f>
        <v>PL</v>
      </c>
      <c r="F160" s="3" t="s">
        <v>148</v>
      </c>
      <c r="G160" s="4">
        <v>45752</v>
      </c>
      <c r="H160" s="6">
        <f t="shared" si="8"/>
        <v>2025</v>
      </c>
      <c r="I160" s="6">
        <f t="shared" si="9"/>
        <v>4</v>
      </c>
      <c r="J160" s="12">
        <f t="shared" si="10"/>
        <v>45748</v>
      </c>
      <c r="K160" s="2">
        <v>1030</v>
      </c>
      <c r="L160" s="4">
        <v>46022</v>
      </c>
      <c r="M160" s="2">
        <v>500030</v>
      </c>
      <c r="O160" s="2" t="s">
        <v>32</v>
      </c>
      <c r="R160" s="2" t="s">
        <v>33</v>
      </c>
      <c r="T160" s="2" t="s">
        <v>34</v>
      </c>
      <c r="U160" s="2" t="s">
        <v>39</v>
      </c>
      <c r="V160" s="2" t="s">
        <v>40</v>
      </c>
      <c r="W160" s="2" t="s">
        <v>61</v>
      </c>
      <c r="X160" s="3" t="s">
        <v>148</v>
      </c>
      <c r="Y160" s="2" t="s">
        <v>34</v>
      </c>
      <c r="AB160" s="6">
        <v>8800</v>
      </c>
      <c r="AC160" s="5"/>
      <c r="AE160" s="5"/>
      <c r="AF160" s="6">
        <f t="shared" si="11"/>
        <v>8800</v>
      </c>
      <c r="AG160" s="5">
        <v>35200</v>
      </c>
      <c r="AH160" s="3" t="s">
        <v>158</v>
      </c>
      <c r="AI160" s="4"/>
    </row>
    <row r="161" spans="1:35" x14ac:dyDescent="0.45">
      <c r="A161" s="2" t="s">
        <v>29</v>
      </c>
      <c r="B161" s="2" t="s">
        <v>30</v>
      </c>
      <c r="C161" s="2" t="s">
        <v>149</v>
      </c>
      <c r="D161" s="2">
        <f>_xlfn.XLOOKUP(C161,Sheet2!A:A,Sheet2!B:B)</f>
        <v>6</v>
      </c>
      <c r="E161" s="2" t="str">
        <f>_xlfn.XLOOKUP(C161,Sheet2!A:A,Sheet2!C:C)</f>
        <v>PL</v>
      </c>
      <c r="F161" s="3" t="s">
        <v>148</v>
      </c>
      <c r="G161" s="4">
        <v>45782</v>
      </c>
      <c r="H161" s="6">
        <f t="shared" si="8"/>
        <v>2025</v>
      </c>
      <c r="I161" s="6">
        <f t="shared" si="9"/>
        <v>5</v>
      </c>
      <c r="J161" s="12">
        <f t="shared" si="10"/>
        <v>45778</v>
      </c>
      <c r="K161" s="2">
        <v>1040</v>
      </c>
      <c r="L161" s="4">
        <v>46022</v>
      </c>
      <c r="M161" s="2">
        <v>500040</v>
      </c>
      <c r="O161" s="2" t="s">
        <v>32</v>
      </c>
      <c r="R161" s="2" t="s">
        <v>33</v>
      </c>
      <c r="T161" s="2" t="s">
        <v>34</v>
      </c>
      <c r="U161" s="2" t="s">
        <v>39</v>
      </c>
      <c r="V161" s="2" t="s">
        <v>40</v>
      </c>
      <c r="W161" s="2" t="s">
        <v>61</v>
      </c>
      <c r="X161" s="3" t="s">
        <v>148</v>
      </c>
      <c r="Y161" s="2" t="s">
        <v>34</v>
      </c>
      <c r="AB161" s="6">
        <v>8800</v>
      </c>
      <c r="AC161" s="5"/>
      <c r="AE161" s="5"/>
      <c r="AF161" s="6">
        <f t="shared" si="11"/>
        <v>8800</v>
      </c>
      <c r="AG161" s="5">
        <v>44000</v>
      </c>
      <c r="AH161" s="3" t="s">
        <v>160</v>
      </c>
      <c r="AI161" s="4"/>
    </row>
    <row r="162" spans="1:35" x14ac:dyDescent="0.45">
      <c r="A162" s="2" t="s">
        <v>29</v>
      </c>
      <c r="B162" s="2" t="s">
        <v>30</v>
      </c>
      <c r="C162" s="2" t="s">
        <v>149</v>
      </c>
      <c r="D162" s="2">
        <f>_xlfn.XLOOKUP(C162,Sheet2!A:A,Sheet2!B:B)</f>
        <v>6</v>
      </c>
      <c r="E162" s="2" t="str">
        <f>_xlfn.XLOOKUP(C162,Sheet2!A:A,Sheet2!C:C)</f>
        <v>PL</v>
      </c>
      <c r="F162" s="3" t="s">
        <v>148</v>
      </c>
      <c r="G162" s="4">
        <v>45813</v>
      </c>
      <c r="H162" s="6">
        <f t="shared" si="8"/>
        <v>2025</v>
      </c>
      <c r="I162" s="6">
        <f t="shared" si="9"/>
        <v>6</v>
      </c>
      <c r="J162" s="12">
        <f t="shared" si="10"/>
        <v>45809</v>
      </c>
      <c r="K162" s="2">
        <v>1049</v>
      </c>
      <c r="L162" s="4">
        <v>46022</v>
      </c>
      <c r="M162" s="2">
        <v>500049</v>
      </c>
      <c r="O162" s="2" t="s">
        <v>32</v>
      </c>
      <c r="R162" s="2" t="s">
        <v>33</v>
      </c>
      <c r="T162" s="2" t="s">
        <v>34</v>
      </c>
      <c r="U162" s="2" t="s">
        <v>39</v>
      </c>
      <c r="V162" s="2" t="s">
        <v>40</v>
      </c>
      <c r="W162" s="2" t="s">
        <v>61</v>
      </c>
      <c r="X162" s="3" t="s">
        <v>148</v>
      </c>
      <c r="Y162" s="2" t="s">
        <v>34</v>
      </c>
      <c r="AB162" s="6">
        <v>8800</v>
      </c>
      <c r="AC162" s="5"/>
      <c r="AE162" s="5"/>
      <c r="AF162" s="6">
        <f t="shared" si="11"/>
        <v>8800</v>
      </c>
      <c r="AG162" s="5">
        <v>52800</v>
      </c>
      <c r="AH162" s="3" t="s">
        <v>162</v>
      </c>
      <c r="AI162" s="4"/>
    </row>
    <row r="163" spans="1:35" x14ac:dyDescent="0.45">
      <c r="A163" s="2" t="s">
        <v>29</v>
      </c>
      <c r="B163" s="2" t="s">
        <v>30</v>
      </c>
      <c r="C163" s="2" t="s">
        <v>149</v>
      </c>
      <c r="D163" s="2">
        <f>_xlfn.XLOOKUP(C163,Sheet2!A:A,Sheet2!B:B)</f>
        <v>6</v>
      </c>
      <c r="E163" s="2" t="str">
        <f>_xlfn.XLOOKUP(C163,Sheet2!A:A,Sheet2!C:C)</f>
        <v>PL</v>
      </c>
      <c r="F163" s="3" t="s">
        <v>148</v>
      </c>
      <c r="G163" s="4">
        <v>45843</v>
      </c>
      <c r="H163" s="6">
        <f t="shared" si="8"/>
        <v>2025</v>
      </c>
      <c r="I163" s="6">
        <f t="shared" si="9"/>
        <v>7</v>
      </c>
      <c r="J163" s="12">
        <f t="shared" si="10"/>
        <v>45839</v>
      </c>
      <c r="K163" s="2">
        <v>1058</v>
      </c>
      <c r="L163" s="4">
        <v>46022</v>
      </c>
      <c r="M163" s="2">
        <v>500058</v>
      </c>
      <c r="O163" s="2" t="s">
        <v>32</v>
      </c>
      <c r="R163" s="2" t="s">
        <v>33</v>
      </c>
      <c r="T163" s="2" t="s">
        <v>34</v>
      </c>
      <c r="U163" s="2" t="s">
        <v>39</v>
      </c>
      <c r="V163" s="2" t="s">
        <v>40</v>
      </c>
      <c r="W163" s="2" t="s">
        <v>61</v>
      </c>
      <c r="X163" s="3" t="s">
        <v>148</v>
      </c>
      <c r="Y163" s="2" t="s">
        <v>34</v>
      </c>
      <c r="AB163" s="6">
        <v>8800</v>
      </c>
      <c r="AC163" s="5"/>
      <c r="AE163" s="5"/>
      <c r="AF163" s="6">
        <f t="shared" si="11"/>
        <v>8800</v>
      </c>
      <c r="AG163" s="5">
        <v>61600</v>
      </c>
      <c r="AH163" s="3" t="s">
        <v>164</v>
      </c>
      <c r="AI163" s="4"/>
    </row>
    <row r="164" spans="1:35" x14ac:dyDescent="0.45">
      <c r="A164" s="2" t="s">
        <v>29</v>
      </c>
      <c r="B164" s="2" t="s">
        <v>30</v>
      </c>
      <c r="C164" s="2" t="s">
        <v>149</v>
      </c>
      <c r="D164" s="2">
        <f>_xlfn.XLOOKUP(C164,Sheet2!A:A,Sheet2!B:B)</f>
        <v>6</v>
      </c>
      <c r="E164" s="2" t="str">
        <f>_xlfn.XLOOKUP(C164,Sheet2!A:A,Sheet2!C:C)</f>
        <v>PL</v>
      </c>
      <c r="F164" s="3" t="s">
        <v>148</v>
      </c>
      <c r="G164" s="4">
        <v>45874</v>
      </c>
      <c r="H164" s="6">
        <f t="shared" si="8"/>
        <v>2025</v>
      </c>
      <c r="I164" s="6">
        <f t="shared" si="9"/>
        <v>8</v>
      </c>
      <c r="J164" s="12">
        <f t="shared" si="10"/>
        <v>45870</v>
      </c>
      <c r="K164" s="2">
        <v>1067</v>
      </c>
      <c r="L164" s="4">
        <v>46022</v>
      </c>
      <c r="M164" s="2">
        <v>500067</v>
      </c>
      <c r="O164" s="2" t="s">
        <v>32</v>
      </c>
      <c r="R164" s="2" t="s">
        <v>33</v>
      </c>
      <c r="T164" s="2" t="s">
        <v>34</v>
      </c>
      <c r="U164" s="2" t="s">
        <v>39</v>
      </c>
      <c r="V164" s="2" t="s">
        <v>40</v>
      </c>
      <c r="W164" s="2" t="s">
        <v>61</v>
      </c>
      <c r="X164" s="3" t="s">
        <v>148</v>
      </c>
      <c r="Y164" s="2" t="s">
        <v>34</v>
      </c>
      <c r="AB164" s="6">
        <v>8800</v>
      </c>
      <c r="AC164" s="5"/>
      <c r="AE164" s="5"/>
      <c r="AF164" s="6">
        <f t="shared" si="11"/>
        <v>8800</v>
      </c>
      <c r="AG164" s="5">
        <v>70400</v>
      </c>
      <c r="AH164" s="3" t="s">
        <v>166</v>
      </c>
      <c r="AI164" s="4"/>
    </row>
    <row r="165" spans="1:35" x14ac:dyDescent="0.45">
      <c r="A165" s="2" t="s">
        <v>29</v>
      </c>
      <c r="B165" s="2" t="s">
        <v>30</v>
      </c>
      <c r="C165" s="2" t="s">
        <v>149</v>
      </c>
      <c r="D165" s="2">
        <f>_xlfn.XLOOKUP(C165,Sheet2!A:A,Sheet2!B:B)</f>
        <v>6</v>
      </c>
      <c r="E165" s="2" t="str">
        <f>_xlfn.XLOOKUP(C165,Sheet2!A:A,Sheet2!C:C)</f>
        <v>PL</v>
      </c>
      <c r="F165" s="3" t="s">
        <v>148</v>
      </c>
      <c r="G165" s="4">
        <v>45905</v>
      </c>
      <c r="H165" s="6">
        <f t="shared" si="8"/>
        <v>2025</v>
      </c>
      <c r="I165" s="6">
        <f t="shared" si="9"/>
        <v>9</v>
      </c>
      <c r="J165" s="12">
        <f t="shared" si="10"/>
        <v>45901</v>
      </c>
      <c r="K165" s="2">
        <v>1076</v>
      </c>
      <c r="L165" s="4">
        <v>46022</v>
      </c>
      <c r="M165" s="2">
        <v>500076</v>
      </c>
      <c r="O165" s="2" t="s">
        <v>32</v>
      </c>
      <c r="R165" s="2" t="s">
        <v>33</v>
      </c>
      <c r="T165" s="2" t="s">
        <v>34</v>
      </c>
      <c r="U165" s="2" t="s">
        <v>39</v>
      </c>
      <c r="V165" s="2" t="s">
        <v>40</v>
      </c>
      <c r="W165" s="2" t="s">
        <v>61</v>
      </c>
      <c r="X165" s="3" t="s">
        <v>148</v>
      </c>
      <c r="Y165" s="2" t="s">
        <v>34</v>
      </c>
      <c r="AB165" s="6">
        <v>8800</v>
      </c>
      <c r="AC165" s="5"/>
      <c r="AE165" s="5"/>
      <c r="AF165" s="6">
        <f t="shared" si="11"/>
        <v>8800</v>
      </c>
      <c r="AG165" s="5">
        <v>79200</v>
      </c>
      <c r="AH165" s="3" t="s">
        <v>168</v>
      </c>
      <c r="AI165" s="4"/>
    </row>
    <row r="166" spans="1:35" x14ac:dyDescent="0.45">
      <c r="A166" s="2" t="s">
        <v>29</v>
      </c>
      <c r="B166" s="2" t="s">
        <v>30</v>
      </c>
      <c r="C166" s="2" t="s">
        <v>149</v>
      </c>
      <c r="D166" s="2">
        <f>_xlfn.XLOOKUP(C166,Sheet2!A:A,Sheet2!B:B)</f>
        <v>6</v>
      </c>
      <c r="E166" s="2" t="str">
        <f>_xlfn.XLOOKUP(C166,Sheet2!A:A,Sheet2!C:C)</f>
        <v>PL</v>
      </c>
      <c r="F166" s="3" t="s">
        <v>148</v>
      </c>
      <c r="G166" s="4">
        <v>45935</v>
      </c>
      <c r="H166" s="6">
        <f t="shared" si="8"/>
        <v>2025</v>
      </c>
      <c r="I166" s="6">
        <f t="shared" si="9"/>
        <v>10</v>
      </c>
      <c r="J166" s="12">
        <f t="shared" si="10"/>
        <v>45931</v>
      </c>
      <c r="K166" s="2">
        <v>1086</v>
      </c>
      <c r="L166" s="4">
        <v>46022</v>
      </c>
      <c r="M166" s="2">
        <v>500086</v>
      </c>
      <c r="O166" s="2" t="s">
        <v>32</v>
      </c>
      <c r="R166" s="2" t="s">
        <v>33</v>
      </c>
      <c r="T166" s="2" t="s">
        <v>34</v>
      </c>
      <c r="U166" s="2" t="s">
        <v>39</v>
      </c>
      <c r="V166" s="2" t="s">
        <v>40</v>
      </c>
      <c r="W166" s="2" t="s">
        <v>61</v>
      </c>
      <c r="X166" s="3" t="s">
        <v>148</v>
      </c>
      <c r="Y166" s="2" t="s">
        <v>34</v>
      </c>
      <c r="AB166" s="6">
        <v>8800</v>
      </c>
      <c r="AC166" s="5"/>
      <c r="AE166" s="5"/>
      <c r="AF166" s="6">
        <f t="shared" si="11"/>
        <v>8800</v>
      </c>
      <c r="AG166" s="5">
        <v>88000</v>
      </c>
      <c r="AH166" s="3" t="s">
        <v>170</v>
      </c>
      <c r="AI166" s="4"/>
    </row>
    <row r="167" spans="1:35" x14ac:dyDescent="0.45">
      <c r="A167" s="2" t="s">
        <v>29</v>
      </c>
      <c r="B167" s="2" t="s">
        <v>30</v>
      </c>
      <c r="C167" s="2" t="s">
        <v>149</v>
      </c>
      <c r="D167" s="2">
        <f>_xlfn.XLOOKUP(C167,Sheet2!A:A,Sheet2!B:B)</f>
        <v>6</v>
      </c>
      <c r="E167" s="2" t="str">
        <f>_xlfn.XLOOKUP(C167,Sheet2!A:A,Sheet2!C:C)</f>
        <v>PL</v>
      </c>
      <c r="F167" s="3" t="s">
        <v>148</v>
      </c>
      <c r="G167" s="4">
        <v>45966</v>
      </c>
      <c r="H167" s="6">
        <f t="shared" si="8"/>
        <v>2025</v>
      </c>
      <c r="I167" s="6">
        <f t="shared" si="9"/>
        <v>11</v>
      </c>
      <c r="J167" s="12">
        <f t="shared" si="10"/>
        <v>45962</v>
      </c>
      <c r="K167" s="2">
        <v>1095</v>
      </c>
      <c r="L167" s="4">
        <v>46022</v>
      </c>
      <c r="M167" s="2">
        <v>500095</v>
      </c>
      <c r="O167" s="2" t="s">
        <v>32</v>
      </c>
      <c r="R167" s="2" t="s">
        <v>33</v>
      </c>
      <c r="T167" s="2" t="s">
        <v>34</v>
      </c>
      <c r="U167" s="2" t="s">
        <v>39</v>
      </c>
      <c r="V167" s="2" t="s">
        <v>40</v>
      </c>
      <c r="W167" s="2" t="s">
        <v>61</v>
      </c>
      <c r="X167" s="3" t="s">
        <v>148</v>
      </c>
      <c r="Y167" s="2" t="s">
        <v>34</v>
      </c>
      <c r="AB167" s="6">
        <v>8800</v>
      </c>
      <c r="AC167" s="5"/>
      <c r="AE167" s="5"/>
      <c r="AF167" s="6">
        <f t="shared" si="11"/>
        <v>8800</v>
      </c>
      <c r="AG167" s="5">
        <v>96800</v>
      </c>
      <c r="AH167" s="3" t="s">
        <v>172</v>
      </c>
      <c r="AI167" s="4"/>
    </row>
    <row r="168" spans="1:35" x14ac:dyDescent="0.45">
      <c r="A168" s="2" t="s">
        <v>29</v>
      </c>
      <c r="B168" s="2" t="s">
        <v>30</v>
      </c>
      <c r="C168" s="2" t="s">
        <v>149</v>
      </c>
      <c r="D168" s="2">
        <f>_xlfn.XLOOKUP(C168,Sheet2!A:A,Sheet2!B:B)</f>
        <v>6</v>
      </c>
      <c r="E168" s="2" t="str">
        <f>_xlfn.XLOOKUP(C168,Sheet2!A:A,Sheet2!C:C)</f>
        <v>PL</v>
      </c>
      <c r="F168" s="3" t="s">
        <v>148</v>
      </c>
      <c r="G168" s="4">
        <v>45996</v>
      </c>
      <c r="H168" s="6">
        <f t="shared" si="8"/>
        <v>2025</v>
      </c>
      <c r="I168" s="6">
        <f t="shared" si="9"/>
        <v>12</v>
      </c>
      <c r="J168" s="12">
        <f t="shared" si="10"/>
        <v>45992</v>
      </c>
      <c r="K168" s="2">
        <v>1104</v>
      </c>
      <c r="L168" s="4">
        <v>46022</v>
      </c>
      <c r="M168" s="2">
        <v>500104</v>
      </c>
      <c r="O168" s="2" t="s">
        <v>32</v>
      </c>
      <c r="R168" s="2" t="s">
        <v>33</v>
      </c>
      <c r="T168" s="2" t="s">
        <v>34</v>
      </c>
      <c r="U168" s="2" t="s">
        <v>39</v>
      </c>
      <c r="V168" s="2" t="s">
        <v>40</v>
      </c>
      <c r="W168" s="2" t="s">
        <v>61</v>
      </c>
      <c r="X168" s="3" t="s">
        <v>148</v>
      </c>
      <c r="Y168" s="2" t="s">
        <v>34</v>
      </c>
      <c r="AB168" s="6">
        <v>8800</v>
      </c>
      <c r="AC168" s="5"/>
      <c r="AE168" s="5"/>
      <c r="AF168" s="6">
        <f t="shared" si="11"/>
        <v>8800</v>
      </c>
      <c r="AG168" s="5">
        <v>105600</v>
      </c>
      <c r="AH168" s="3" t="s">
        <v>174</v>
      </c>
      <c r="AI168" s="4"/>
    </row>
    <row r="169" spans="1:35" x14ac:dyDescent="0.45">
      <c r="A169" s="2" t="s">
        <v>29</v>
      </c>
      <c r="B169" s="2" t="s">
        <v>30</v>
      </c>
      <c r="C169" s="2" t="s">
        <v>152</v>
      </c>
      <c r="D169" s="2">
        <f>_xlfn.XLOOKUP(C169,Sheet2!A:A,Sheet2!B:B)</f>
        <v>7</v>
      </c>
      <c r="E169" s="2" t="str">
        <f>_xlfn.XLOOKUP(C169,Sheet2!A:A,Sheet2!C:C)</f>
        <v>PL</v>
      </c>
      <c r="F169" s="3" t="s">
        <v>151</v>
      </c>
      <c r="G169" s="4">
        <v>45664</v>
      </c>
      <c r="H169" s="6">
        <f t="shared" si="8"/>
        <v>2025</v>
      </c>
      <c r="I169" s="6">
        <f t="shared" si="9"/>
        <v>1</v>
      </c>
      <c r="J169" s="12">
        <f t="shared" si="10"/>
        <v>45658</v>
      </c>
      <c r="K169" s="2">
        <v>1005</v>
      </c>
      <c r="L169" s="4">
        <v>46022</v>
      </c>
      <c r="M169" s="2">
        <v>500005</v>
      </c>
      <c r="O169" s="2" t="s">
        <v>32</v>
      </c>
      <c r="R169" s="2" t="s">
        <v>33</v>
      </c>
      <c r="T169" s="2" t="s">
        <v>34</v>
      </c>
      <c r="U169" s="2" t="s">
        <v>39</v>
      </c>
      <c r="V169" s="2" t="s">
        <v>40</v>
      </c>
      <c r="W169" s="2" t="s">
        <v>61</v>
      </c>
      <c r="X169" s="3" t="s">
        <v>151</v>
      </c>
      <c r="Y169" s="2" t="s">
        <v>34</v>
      </c>
      <c r="AB169" s="6">
        <v>6600</v>
      </c>
      <c r="AC169" s="5"/>
      <c r="AE169" s="5"/>
      <c r="AF169" s="6">
        <f t="shared" si="11"/>
        <v>6600</v>
      </c>
      <c r="AG169" s="5">
        <v>6600</v>
      </c>
      <c r="AH169" s="3" t="s">
        <v>153</v>
      </c>
      <c r="AI169" s="4"/>
    </row>
    <row r="170" spans="1:35" x14ac:dyDescent="0.45">
      <c r="A170" s="2" t="s">
        <v>29</v>
      </c>
      <c r="B170" s="2" t="s">
        <v>30</v>
      </c>
      <c r="C170" s="2" t="s">
        <v>152</v>
      </c>
      <c r="D170" s="2">
        <f>_xlfn.XLOOKUP(C170,Sheet2!A:A,Sheet2!B:B)</f>
        <v>7</v>
      </c>
      <c r="E170" s="2" t="str">
        <f>_xlfn.XLOOKUP(C170,Sheet2!A:A,Sheet2!C:C)</f>
        <v>PL</v>
      </c>
      <c r="F170" s="3" t="s">
        <v>151</v>
      </c>
      <c r="G170" s="4">
        <v>45695</v>
      </c>
      <c r="H170" s="6">
        <f t="shared" si="8"/>
        <v>2025</v>
      </c>
      <c r="I170" s="6">
        <f t="shared" si="9"/>
        <v>2</v>
      </c>
      <c r="J170" s="12">
        <f t="shared" si="10"/>
        <v>45689</v>
      </c>
      <c r="K170" s="2">
        <v>1013</v>
      </c>
      <c r="L170" s="4">
        <v>46022</v>
      </c>
      <c r="M170" s="2">
        <v>500013</v>
      </c>
      <c r="O170" s="2" t="s">
        <v>32</v>
      </c>
      <c r="R170" s="2" t="s">
        <v>33</v>
      </c>
      <c r="T170" s="2" t="s">
        <v>34</v>
      </c>
      <c r="U170" s="2" t="s">
        <v>39</v>
      </c>
      <c r="V170" s="2" t="s">
        <v>40</v>
      </c>
      <c r="W170" s="2" t="s">
        <v>61</v>
      </c>
      <c r="X170" s="3" t="s">
        <v>151</v>
      </c>
      <c r="Y170" s="2" t="s">
        <v>34</v>
      </c>
      <c r="AB170" s="6">
        <v>6600</v>
      </c>
      <c r="AC170" s="5"/>
      <c r="AE170" s="5"/>
      <c r="AF170" s="6">
        <f t="shared" si="11"/>
        <v>6600</v>
      </c>
      <c r="AG170" s="5">
        <v>13200</v>
      </c>
      <c r="AH170" s="3" t="s">
        <v>155</v>
      </c>
      <c r="AI170" s="4"/>
    </row>
    <row r="171" spans="1:35" x14ac:dyDescent="0.45">
      <c r="A171" s="2" t="s">
        <v>29</v>
      </c>
      <c r="B171" s="2" t="s">
        <v>30</v>
      </c>
      <c r="C171" s="2" t="s">
        <v>152</v>
      </c>
      <c r="D171" s="2">
        <f>_xlfn.XLOOKUP(C171,Sheet2!A:A,Sheet2!B:B)</f>
        <v>7</v>
      </c>
      <c r="E171" s="2" t="str">
        <f>_xlfn.XLOOKUP(C171,Sheet2!A:A,Sheet2!C:C)</f>
        <v>PL</v>
      </c>
      <c r="F171" s="3" t="s">
        <v>151</v>
      </c>
      <c r="G171" s="4">
        <v>45723</v>
      </c>
      <c r="H171" s="6">
        <f t="shared" si="8"/>
        <v>2025</v>
      </c>
      <c r="I171" s="6">
        <f t="shared" si="9"/>
        <v>3</v>
      </c>
      <c r="J171" s="12">
        <f t="shared" si="10"/>
        <v>45717</v>
      </c>
      <c r="K171" s="2">
        <v>1022</v>
      </c>
      <c r="L171" s="4">
        <v>46022</v>
      </c>
      <c r="M171" s="2">
        <v>500022</v>
      </c>
      <c r="O171" s="2" t="s">
        <v>32</v>
      </c>
      <c r="R171" s="2" t="s">
        <v>33</v>
      </c>
      <c r="T171" s="2" t="s">
        <v>34</v>
      </c>
      <c r="U171" s="2" t="s">
        <v>39</v>
      </c>
      <c r="V171" s="2" t="s">
        <v>40</v>
      </c>
      <c r="W171" s="2" t="s">
        <v>61</v>
      </c>
      <c r="X171" s="3" t="s">
        <v>151</v>
      </c>
      <c r="Y171" s="2" t="s">
        <v>34</v>
      </c>
      <c r="AB171" s="6">
        <v>6600</v>
      </c>
      <c r="AC171" s="5"/>
      <c r="AE171" s="5"/>
      <c r="AF171" s="6">
        <f t="shared" si="11"/>
        <v>6600</v>
      </c>
      <c r="AG171" s="5">
        <v>19800</v>
      </c>
      <c r="AH171" s="3" t="s">
        <v>157</v>
      </c>
      <c r="AI171" s="4"/>
    </row>
    <row r="172" spans="1:35" x14ac:dyDescent="0.45">
      <c r="A172" s="2" t="s">
        <v>29</v>
      </c>
      <c r="B172" s="2" t="s">
        <v>30</v>
      </c>
      <c r="C172" s="2" t="s">
        <v>152</v>
      </c>
      <c r="D172" s="2">
        <f>_xlfn.XLOOKUP(C172,Sheet2!A:A,Sheet2!B:B)</f>
        <v>7</v>
      </c>
      <c r="E172" s="2" t="str">
        <f>_xlfn.XLOOKUP(C172,Sheet2!A:A,Sheet2!C:C)</f>
        <v>PL</v>
      </c>
      <c r="F172" s="3" t="s">
        <v>151</v>
      </c>
      <c r="G172" s="4">
        <v>45754</v>
      </c>
      <c r="H172" s="6">
        <f t="shared" si="8"/>
        <v>2025</v>
      </c>
      <c r="I172" s="6">
        <f t="shared" si="9"/>
        <v>4</v>
      </c>
      <c r="J172" s="12">
        <f t="shared" si="10"/>
        <v>45748</v>
      </c>
      <c r="K172" s="2">
        <v>1031</v>
      </c>
      <c r="L172" s="4">
        <v>46022</v>
      </c>
      <c r="M172" s="2">
        <v>500031</v>
      </c>
      <c r="O172" s="2" t="s">
        <v>32</v>
      </c>
      <c r="R172" s="2" t="s">
        <v>33</v>
      </c>
      <c r="T172" s="2" t="s">
        <v>34</v>
      </c>
      <c r="U172" s="2" t="s">
        <v>39</v>
      </c>
      <c r="V172" s="2" t="s">
        <v>40</v>
      </c>
      <c r="W172" s="2" t="s">
        <v>61</v>
      </c>
      <c r="X172" s="3" t="s">
        <v>151</v>
      </c>
      <c r="Y172" s="2" t="s">
        <v>34</v>
      </c>
      <c r="AB172" s="6">
        <v>6600</v>
      </c>
      <c r="AC172" s="5"/>
      <c r="AE172" s="5"/>
      <c r="AF172" s="6">
        <f t="shared" si="11"/>
        <v>6600</v>
      </c>
      <c r="AG172" s="5">
        <v>26400</v>
      </c>
      <c r="AH172" s="3" t="s">
        <v>159</v>
      </c>
      <c r="AI172" s="4"/>
    </row>
    <row r="173" spans="1:35" x14ac:dyDescent="0.45">
      <c r="A173" s="2" t="s">
        <v>29</v>
      </c>
      <c r="B173" s="2" t="s">
        <v>30</v>
      </c>
      <c r="C173" s="2" t="s">
        <v>152</v>
      </c>
      <c r="D173" s="2">
        <f>_xlfn.XLOOKUP(C173,Sheet2!A:A,Sheet2!B:B)</f>
        <v>7</v>
      </c>
      <c r="E173" s="2" t="str">
        <f>_xlfn.XLOOKUP(C173,Sheet2!A:A,Sheet2!C:C)</f>
        <v>PL</v>
      </c>
      <c r="F173" s="3" t="s">
        <v>151</v>
      </c>
      <c r="G173" s="4">
        <v>45784</v>
      </c>
      <c r="H173" s="6">
        <f t="shared" si="8"/>
        <v>2025</v>
      </c>
      <c r="I173" s="6">
        <f t="shared" si="9"/>
        <v>5</v>
      </c>
      <c r="J173" s="12">
        <f t="shared" si="10"/>
        <v>45778</v>
      </c>
      <c r="K173" s="2">
        <v>1041</v>
      </c>
      <c r="L173" s="4">
        <v>46022</v>
      </c>
      <c r="M173" s="2">
        <v>500041</v>
      </c>
      <c r="O173" s="2" t="s">
        <v>32</v>
      </c>
      <c r="R173" s="2" t="s">
        <v>33</v>
      </c>
      <c r="T173" s="2" t="s">
        <v>34</v>
      </c>
      <c r="U173" s="2" t="s">
        <v>39</v>
      </c>
      <c r="V173" s="2" t="s">
        <v>40</v>
      </c>
      <c r="W173" s="2" t="s">
        <v>61</v>
      </c>
      <c r="X173" s="3" t="s">
        <v>151</v>
      </c>
      <c r="Y173" s="2" t="s">
        <v>34</v>
      </c>
      <c r="AB173" s="6">
        <v>6600</v>
      </c>
      <c r="AC173" s="5"/>
      <c r="AE173" s="5"/>
      <c r="AF173" s="6">
        <f t="shared" si="11"/>
        <v>6600</v>
      </c>
      <c r="AG173" s="5">
        <v>33000</v>
      </c>
      <c r="AH173" s="3" t="s">
        <v>161</v>
      </c>
      <c r="AI173" s="4"/>
    </row>
    <row r="174" spans="1:35" x14ac:dyDescent="0.45">
      <c r="A174" s="2" t="s">
        <v>29</v>
      </c>
      <c r="B174" s="2" t="s">
        <v>30</v>
      </c>
      <c r="C174" s="2" t="s">
        <v>152</v>
      </c>
      <c r="D174" s="2">
        <f>_xlfn.XLOOKUP(C174,Sheet2!A:A,Sheet2!B:B)</f>
        <v>7</v>
      </c>
      <c r="E174" s="2" t="str">
        <f>_xlfn.XLOOKUP(C174,Sheet2!A:A,Sheet2!C:C)</f>
        <v>PL</v>
      </c>
      <c r="F174" s="3" t="s">
        <v>151</v>
      </c>
      <c r="G174" s="4">
        <v>45815</v>
      </c>
      <c r="H174" s="6">
        <f t="shared" si="8"/>
        <v>2025</v>
      </c>
      <c r="I174" s="6">
        <f t="shared" si="9"/>
        <v>6</v>
      </c>
      <c r="J174" s="12">
        <f t="shared" si="10"/>
        <v>45809</v>
      </c>
      <c r="K174" s="2">
        <v>1050</v>
      </c>
      <c r="L174" s="4">
        <v>46022</v>
      </c>
      <c r="M174" s="2">
        <v>500050</v>
      </c>
      <c r="O174" s="2" t="s">
        <v>32</v>
      </c>
      <c r="R174" s="2" t="s">
        <v>33</v>
      </c>
      <c r="T174" s="2" t="s">
        <v>34</v>
      </c>
      <c r="U174" s="2" t="s">
        <v>39</v>
      </c>
      <c r="V174" s="2" t="s">
        <v>40</v>
      </c>
      <c r="W174" s="2" t="s">
        <v>61</v>
      </c>
      <c r="X174" s="3" t="s">
        <v>151</v>
      </c>
      <c r="Y174" s="2" t="s">
        <v>34</v>
      </c>
      <c r="AB174" s="6">
        <v>6600</v>
      </c>
      <c r="AC174" s="5"/>
      <c r="AE174" s="5"/>
      <c r="AF174" s="6">
        <f t="shared" si="11"/>
        <v>6600</v>
      </c>
      <c r="AG174" s="5">
        <v>39600</v>
      </c>
      <c r="AH174" s="3" t="s">
        <v>163</v>
      </c>
      <c r="AI174" s="4"/>
    </row>
    <row r="175" spans="1:35" x14ac:dyDescent="0.45">
      <c r="A175" s="2" t="s">
        <v>29</v>
      </c>
      <c r="B175" s="2" t="s">
        <v>30</v>
      </c>
      <c r="C175" s="2" t="s">
        <v>152</v>
      </c>
      <c r="D175" s="2">
        <f>_xlfn.XLOOKUP(C175,Sheet2!A:A,Sheet2!B:B)</f>
        <v>7</v>
      </c>
      <c r="E175" s="2" t="str">
        <f>_xlfn.XLOOKUP(C175,Sheet2!A:A,Sheet2!C:C)</f>
        <v>PL</v>
      </c>
      <c r="F175" s="3" t="s">
        <v>151</v>
      </c>
      <c r="G175" s="4">
        <v>45845</v>
      </c>
      <c r="H175" s="6">
        <f t="shared" si="8"/>
        <v>2025</v>
      </c>
      <c r="I175" s="6">
        <f t="shared" si="9"/>
        <v>7</v>
      </c>
      <c r="J175" s="12">
        <f t="shared" si="10"/>
        <v>45839</v>
      </c>
      <c r="K175" s="2">
        <v>1059</v>
      </c>
      <c r="L175" s="4">
        <v>46022</v>
      </c>
      <c r="M175" s="2">
        <v>500059</v>
      </c>
      <c r="O175" s="2" t="s">
        <v>32</v>
      </c>
      <c r="R175" s="2" t="s">
        <v>33</v>
      </c>
      <c r="T175" s="2" t="s">
        <v>34</v>
      </c>
      <c r="U175" s="2" t="s">
        <v>39</v>
      </c>
      <c r="V175" s="2" t="s">
        <v>40</v>
      </c>
      <c r="W175" s="2" t="s">
        <v>61</v>
      </c>
      <c r="X175" s="3" t="s">
        <v>151</v>
      </c>
      <c r="Y175" s="2" t="s">
        <v>34</v>
      </c>
      <c r="AB175" s="6">
        <v>6600</v>
      </c>
      <c r="AC175" s="5"/>
      <c r="AE175" s="5"/>
      <c r="AF175" s="6">
        <f t="shared" si="11"/>
        <v>6600</v>
      </c>
      <c r="AG175" s="5">
        <v>46200</v>
      </c>
      <c r="AH175" s="3" t="s">
        <v>165</v>
      </c>
      <c r="AI175" s="4"/>
    </row>
    <row r="176" spans="1:35" x14ac:dyDescent="0.45">
      <c r="A176" s="2" t="s">
        <v>29</v>
      </c>
      <c r="B176" s="2" t="s">
        <v>30</v>
      </c>
      <c r="C176" s="2" t="s">
        <v>152</v>
      </c>
      <c r="D176" s="2">
        <f>_xlfn.XLOOKUP(C176,Sheet2!A:A,Sheet2!B:B)</f>
        <v>7</v>
      </c>
      <c r="E176" s="2" t="str">
        <f>_xlfn.XLOOKUP(C176,Sheet2!A:A,Sheet2!C:C)</f>
        <v>PL</v>
      </c>
      <c r="F176" s="3" t="s">
        <v>151</v>
      </c>
      <c r="G176" s="4">
        <v>45876</v>
      </c>
      <c r="H176" s="6">
        <f t="shared" si="8"/>
        <v>2025</v>
      </c>
      <c r="I176" s="6">
        <f t="shared" si="9"/>
        <v>8</v>
      </c>
      <c r="J176" s="12">
        <f t="shared" si="10"/>
        <v>45870</v>
      </c>
      <c r="K176" s="2">
        <v>1068</v>
      </c>
      <c r="L176" s="4">
        <v>46022</v>
      </c>
      <c r="M176" s="2">
        <v>500068</v>
      </c>
      <c r="O176" s="2" t="s">
        <v>32</v>
      </c>
      <c r="R176" s="2" t="s">
        <v>33</v>
      </c>
      <c r="T176" s="2" t="s">
        <v>34</v>
      </c>
      <c r="U176" s="2" t="s">
        <v>39</v>
      </c>
      <c r="V176" s="2" t="s">
        <v>40</v>
      </c>
      <c r="W176" s="2" t="s">
        <v>61</v>
      </c>
      <c r="X176" s="3" t="s">
        <v>151</v>
      </c>
      <c r="Y176" s="2" t="s">
        <v>34</v>
      </c>
      <c r="AB176" s="6">
        <v>6600</v>
      </c>
      <c r="AC176" s="5"/>
      <c r="AE176" s="5"/>
      <c r="AF176" s="6">
        <f t="shared" si="11"/>
        <v>6600</v>
      </c>
      <c r="AG176" s="5">
        <v>52800</v>
      </c>
      <c r="AH176" s="3" t="s">
        <v>167</v>
      </c>
      <c r="AI176" s="4"/>
    </row>
    <row r="177" spans="1:35" x14ac:dyDescent="0.45">
      <c r="A177" s="2" t="s">
        <v>29</v>
      </c>
      <c r="B177" s="2" t="s">
        <v>30</v>
      </c>
      <c r="C177" s="2" t="s">
        <v>152</v>
      </c>
      <c r="D177" s="2">
        <f>_xlfn.XLOOKUP(C177,Sheet2!A:A,Sheet2!B:B)</f>
        <v>7</v>
      </c>
      <c r="E177" s="2" t="str">
        <f>_xlfn.XLOOKUP(C177,Sheet2!A:A,Sheet2!C:C)</f>
        <v>PL</v>
      </c>
      <c r="F177" s="3" t="s">
        <v>151</v>
      </c>
      <c r="G177" s="4">
        <v>45907</v>
      </c>
      <c r="H177" s="6">
        <f t="shared" si="8"/>
        <v>2025</v>
      </c>
      <c r="I177" s="6">
        <f t="shared" si="9"/>
        <v>9</v>
      </c>
      <c r="J177" s="12">
        <f t="shared" si="10"/>
        <v>45901</v>
      </c>
      <c r="K177" s="2">
        <v>1077</v>
      </c>
      <c r="L177" s="4">
        <v>46022</v>
      </c>
      <c r="M177" s="2">
        <v>500077</v>
      </c>
      <c r="O177" s="2" t="s">
        <v>32</v>
      </c>
      <c r="R177" s="2" t="s">
        <v>33</v>
      </c>
      <c r="T177" s="2" t="s">
        <v>34</v>
      </c>
      <c r="U177" s="2" t="s">
        <v>39</v>
      </c>
      <c r="V177" s="2" t="s">
        <v>40</v>
      </c>
      <c r="W177" s="2" t="s">
        <v>61</v>
      </c>
      <c r="X177" s="3" t="s">
        <v>151</v>
      </c>
      <c r="Y177" s="2" t="s">
        <v>34</v>
      </c>
      <c r="AB177" s="6">
        <v>6600</v>
      </c>
      <c r="AC177" s="5"/>
      <c r="AE177" s="5"/>
      <c r="AF177" s="6">
        <f t="shared" si="11"/>
        <v>6600</v>
      </c>
      <c r="AG177" s="5">
        <v>59400</v>
      </c>
      <c r="AH177" s="3" t="s">
        <v>169</v>
      </c>
      <c r="AI177" s="4"/>
    </row>
    <row r="178" spans="1:35" x14ac:dyDescent="0.45">
      <c r="A178" s="2" t="s">
        <v>29</v>
      </c>
      <c r="B178" s="2" t="s">
        <v>30</v>
      </c>
      <c r="C178" s="2" t="s">
        <v>152</v>
      </c>
      <c r="D178" s="2">
        <f>_xlfn.XLOOKUP(C178,Sheet2!A:A,Sheet2!B:B)</f>
        <v>7</v>
      </c>
      <c r="E178" s="2" t="str">
        <f>_xlfn.XLOOKUP(C178,Sheet2!A:A,Sheet2!C:C)</f>
        <v>PL</v>
      </c>
      <c r="F178" s="3" t="s">
        <v>151</v>
      </c>
      <c r="G178" s="4">
        <v>45937</v>
      </c>
      <c r="H178" s="6">
        <f t="shared" si="8"/>
        <v>2025</v>
      </c>
      <c r="I178" s="6">
        <f t="shared" si="9"/>
        <v>10</v>
      </c>
      <c r="J178" s="12">
        <f t="shared" si="10"/>
        <v>45931</v>
      </c>
      <c r="K178" s="2">
        <v>1087</v>
      </c>
      <c r="L178" s="4">
        <v>46022</v>
      </c>
      <c r="M178" s="2">
        <v>500087</v>
      </c>
      <c r="O178" s="2" t="s">
        <v>32</v>
      </c>
      <c r="R178" s="2" t="s">
        <v>33</v>
      </c>
      <c r="T178" s="2" t="s">
        <v>34</v>
      </c>
      <c r="U178" s="2" t="s">
        <v>39</v>
      </c>
      <c r="V178" s="2" t="s">
        <v>40</v>
      </c>
      <c r="W178" s="2" t="s">
        <v>61</v>
      </c>
      <c r="X178" s="3" t="s">
        <v>151</v>
      </c>
      <c r="Y178" s="2" t="s">
        <v>34</v>
      </c>
      <c r="AB178" s="6">
        <v>6600</v>
      </c>
      <c r="AC178" s="5"/>
      <c r="AE178" s="5"/>
      <c r="AF178" s="6">
        <f t="shared" si="11"/>
        <v>6600</v>
      </c>
      <c r="AG178" s="5">
        <v>66000</v>
      </c>
      <c r="AH178" s="3" t="s">
        <v>171</v>
      </c>
      <c r="AI178" s="4"/>
    </row>
    <row r="179" spans="1:35" x14ac:dyDescent="0.45">
      <c r="A179" s="2" t="s">
        <v>29</v>
      </c>
      <c r="B179" s="2" t="s">
        <v>30</v>
      </c>
      <c r="C179" s="2" t="s">
        <v>152</v>
      </c>
      <c r="D179" s="2">
        <f>_xlfn.XLOOKUP(C179,Sheet2!A:A,Sheet2!B:B)</f>
        <v>7</v>
      </c>
      <c r="E179" s="2" t="str">
        <f>_xlfn.XLOOKUP(C179,Sheet2!A:A,Sheet2!C:C)</f>
        <v>PL</v>
      </c>
      <c r="F179" s="3" t="s">
        <v>151</v>
      </c>
      <c r="G179" s="4">
        <v>45968</v>
      </c>
      <c r="H179" s="6">
        <f t="shared" si="8"/>
        <v>2025</v>
      </c>
      <c r="I179" s="6">
        <f t="shared" si="9"/>
        <v>11</v>
      </c>
      <c r="J179" s="12">
        <f t="shared" si="10"/>
        <v>45962</v>
      </c>
      <c r="K179" s="2">
        <v>1096</v>
      </c>
      <c r="L179" s="4">
        <v>46022</v>
      </c>
      <c r="M179" s="2">
        <v>500096</v>
      </c>
      <c r="O179" s="2" t="s">
        <v>32</v>
      </c>
      <c r="R179" s="2" t="s">
        <v>33</v>
      </c>
      <c r="T179" s="2" t="s">
        <v>34</v>
      </c>
      <c r="U179" s="2" t="s">
        <v>39</v>
      </c>
      <c r="V179" s="2" t="s">
        <v>40</v>
      </c>
      <c r="W179" s="2" t="s">
        <v>61</v>
      </c>
      <c r="X179" s="3" t="s">
        <v>151</v>
      </c>
      <c r="Y179" s="2" t="s">
        <v>34</v>
      </c>
      <c r="AB179" s="6">
        <v>6600</v>
      </c>
      <c r="AC179" s="5"/>
      <c r="AE179" s="5"/>
      <c r="AF179" s="6">
        <f t="shared" si="11"/>
        <v>6600</v>
      </c>
      <c r="AG179" s="5">
        <v>72600</v>
      </c>
      <c r="AH179" s="3" t="s">
        <v>173</v>
      </c>
      <c r="AI179" s="4"/>
    </row>
    <row r="180" spans="1:35" x14ac:dyDescent="0.45">
      <c r="A180" s="2" t="s">
        <v>29</v>
      </c>
      <c r="B180" s="2" t="s">
        <v>30</v>
      </c>
      <c r="C180" s="2" t="s">
        <v>152</v>
      </c>
      <c r="D180" s="2">
        <f>_xlfn.XLOOKUP(C180,Sheet2!A:A,Sheet2!B:B)</f>
        <v>7</v>
      </c>
      <c r="E180" s="2" t="str">
        <f>_xlfn.XLOOKUP(C180,Sheet2!A:A,Sheet2!C:C)</f>
        <v>PL</v>
      </c>
      <c r="F180" s="3" t="s">
        <v>151</v>
      </c>
      <c r="G180" s="4">
        <v>45998</v>
      </c>
      <c r="H180" s="6">
        <f t="shared" si="8"/>
        <v>2025</v>
      </c>
      <c r="I180" s="6">
        <f t="shared" si="9"/>
        <v>12</v>
      </c>
      <c r="J180" s="12">
        <f t="shared" si="10"/>
        <v>45992</v>
      </c>
      <c r="K180" s="2">
        <v>1105</v>
      </c>
      <c r="L180" s="4">
        <v>46022</v>
      </c>
      <c r="M180" s="2">
        <v>500105</v>
      </c>
      <c r="O180" s="2" t="s">
        <v>32</v>
      </c>
      <c r="R180" s="2" t="s">
        <v>33</v>
      </c>
      <c r="T180" s="2" t="s">
        <v>34</v>
      </c>
      <c r="U180" s="2" t="s">
        <v>39</v>
      </c>
      <c r="V180" s="2" t="s">
        <v>40</v>
      </c>
      <c r="W180" s="2" t="s">
        <v>61</v>
      </c>
      <c r="X180" s="3" t="s">
        <v>151</v>
      </c>
      <c r="Y180" s="2" t="s">
        <v>34</v>
      </c>
      <c r="AB180" s="6">
        <v>6600</v>
      </c>
      <c r="AC180" s="5"/>
      <c r="AE180" s="5"/>
      <c r="AF180" s="6">
        <f t="shared" si="11"/>
        <v>6600</v>
      </c>
      <c r="AG180" s="5">
        <v>79200</v>
      </c>
      <c r="AH180" s="3" t="s">
        <v>175</v>
      </c>
      <c r="AI180" s="4"/>
    </row>
    <row r="181" spans="1:35" x14ac:dyDescent="0.45">
      <c r="A181" s="2" t="s">
        <v>29</v>
      </c>
      <c r="B181" s="2" t="s">
        <v>30</v>
      </c>
      <c r="C181" s="2" t="s">
        <v>48</v>
      </c>
      <c r="D181" s="2">
        <f>_xlfn.XLOOKUP(C181,Sheet2!A:A,Sheet2!B:B)</f>
        <v>8</v>
      </c>
      <c r="E181" s="2" t="str">
        <f>_xlfn.XLOOKUP(C181,Sheet2!A:A,Sheet2!C:C)</f>
        <v>PL</v>
      </c>
      <c r="F181" s="3" t="s">
        <v>49</v>
      </c>
      <c r="G181" s="4">
        <v>45688</v>
      </c>
      <c r="H181" s="6">
        <f t="shared" si="8"/>
        <v>2025</v>
      </c>
      <c r="I181" s="6">
        <f t="shared" si="9"/>
        <v>1</v>
      </c>
      <c r="J181" s="12">
        <f t="shared" si="10"/>
        <v>45658</v>
      </c>
      <c r="K181" s="2">
        <v>1006</v>
      </c>
      <c r="L181" s="4">
        <v>46022</v>
      </c>
      <c r="M181" s="2">
        <v>500006</v>
      </c>
      <c r="O181" s="2" t="s">
        <v>32</v>
      </c>
      <c r="R181" s="2" t="s">
        <v>33</v>
      </c>
      <c r="T181" s="2" t="s">
        <v>34</v>
      </c>
      <c r="U181" s="2" t="s">
        <v>39</v>
      </c>
      <c r="V181" s="2" t="s">
        <v>40</v>
      </c>
      <c r="W181" s="2" t="s">
        <v>31</v>
      </c>
      <c r="X181" s="3"/>
      <c r="Y181" s="2" t="s">
        <v>34</v>
      </c>
      <c r="AB181" s="6">
        <v>330</v>
      </c>
      <c r="AC181" s="5"/>
      <c r="AE181" s="5"/>
      <c r="AF181" s="6">
        <f t="shared" si="11"/>
        <v>330</v>
      </c>
      <c r="AG181" s="5">
        <v>330</v>
      </c>
      <c r="AH181" s="3" t="s">
        <v>50</v>
      </c>
      <c r="AI181" s="4"/>
    </row>
    <row r="182" spans="1:35" x14ac:dyDescent="0.45">
      <c r="A182" s="2" t="s">
        <v>29</v>
      </c>
      <c r="B182" s="2" t="s">
        <v>30</v>
      </c>
      <c r="C182" s="2" t="s">
        <v>48</v>
      </c>
      <c r="D182" s="2">
        <f>_xlfn.XLOOKUP(C182,Sheet2!A:A,Sheet2!B:B)</f>
        <v>8</v>
      </c>
      <c r="E182" s="2" t="str">
        <f>_xlfn.XLOOKUP(C182,Sheet2!A:A,Sheet2!C:C)</f>
        <v>PL</v>
      </c>
      <c r="F182" s="3" t="s">
        <v>49</v>
      </c>
      <c r="G182" s="4">
        <v>45716</v>
      </c>
      <c r="H182" s="6">
        <f t="shared" si="8"/>
        <v>2025</v>
      </c>
      <c r="I182" s="6">
        <f t="shared" si="9"/>
        <v>2</v>
      </c>
      <c r="J182" s="12">
        <f t="shared" si="10"/>
        <v>45689</v>
      </c>
      <c r="K182" s="2">
        <v>1015</v>
      </c>
      <c r="L182" s="4">
        <v>46022</v>
      </c>
      <c r="M182" s="2">
        <v>500015</v>
      </c>
      <c r="O182" s="2" t="s">
        <v>32</v>
      </c>
      <c r="R182" s="2" t="s">
        <v>33</v>
      </c>
      <c r="T182" s="2" t="s">
        <v>34</v>
      </c>
      <c r="U182" s="2" t="s">
        <v>39</v>
      </c>
      <c r="V182" s="2" t="s">
        <v>40</v>
      </c>
      <c r="W182" s="2" t="s">
        <v>31</v>
      </c>
      <c r="X182" s="3"/>
      <c r="Y182" s="2" t="s">
        <v>34</v>
      </c>
      <c r="AB182" s="6">
        <v>330</v>
      </c>
      <c r="AC182" s="5"/>
      <c r="AE182" s="5"/>
      <c r="AF182" s="6">
        <f t="shared" si="11"/>
        <v>330</v>
      </c>
      <c r="AG182" s="5">
        <v>660</v>
      </c>
      <c r="AH182" s="3" t="s">
        <v>63</v>
      </c>
      <c r="AI182" s="4"/>
    </row>
    <row r="183" spans="1:35" x14ac:dyDescent="0.45">
      <c r="A183" s="2" t="s">
        <v>29</v>
      </c>
      <c r="B183" s="2" t="s">
        <v>30</v>
      </c>
      <c r="C183" s="2" t="s">
        <v>48</v>
      </c>
      <c r="D183" s="2">
        <f>_xlfn.XLOOKUP(C183,Sheet2!A:A,Sheet2!B:B)</f>
        <v>8</v>
      </c>
      <c r="E183" s="2" t="str">
        <f>_xlfn.XLOOKUP(C183,Sheet2!A:A,Sheet2!C:C)</f>
        <v>PL</v>
      </c>
      <c r="F183" s="3" t="s">
        <v>49</v>
      </c>
      <c r="G183" s="4">
        <v>45747</v>
      </c>
      <c r="H183" s="6">
        <f t="shared" si="8"/>
        <v>2025</v>
      </c>
      <c r="I183" s="6">
        <f t="shared" si="9"/>
        <v>3</v>
      </c>
      <c r="J183" s="12">
        <f t="shared" si="10"/>
        <v>45717</v>
      </c>
      <c r="K183" s="2">
        <v>1024</v>
      </c>
      <c r="L183" s="4">
        <v>46022</v>
      </c>
      <c r="M183" s="2">
        <v>500024</v>
      </c>
      <c r="O183" s="2" t="s">
        <v>32</v>
      </c>
      <c r="R183" s="2" t="s">
        <v>33</v>
      </c>
      <c r="T183" s="2" t="s">
        <v>34</v>
      </c>
      <c r="U183" s="2" t="s">
        <v>39</v>
      </c>
      <c r="V183" s="2" t="s">
        <v>40</v>
      </c>
      <c r="W183" s="2" t="s">
        <v>31</v>
      </c>
      <c r="X183" s="3"/>
      <c r="Y183" s="2" t="s">
        <v>34</v>
      </c>
      <c r="AB183" s="6">
        <v>330</v>
      </c>
      <c r="AC183" s="5"/>
      <c r="AE183" s="5"/>
      <c r="AF183" s="6">
        <f t="shared" si="11"/>
        <v>330</v>
      </c>
      <c r="AG183" s="5">
        <v>990</v>
      </c>
      <c r="AH183" s="3" t="s">
        <v>74</v>
      </c>
      <c r="AI183" s="4"/>
    </row>
    <row r="184" spans="1:35" x14ac:dyDescent="0.45">
      <c r="A184" s="2" t="s">
        <v>29</v>
      </c>
      <c r="B184" s="2" t="s">
        <v>30</v>
      </c>
      <c r="C184" s="2" t="s">
        <v>48</v>
      </c>
      <c r="D184" s="2">
        <f>_xlfn.XLOOKUP(C184,Sheet2!A:A,Sheet2!B:B)</f>
        <v>8</v>
      </c>
      <c r="E184" s="2" t="str">
        <f>_xlfn.XLOOKUP(C184,Sheet2!A:A,Sheet2!C:C)</f>
        <v>PL</v>
      </c>
      <c r="F184" s="3" t="s">
        <v>49</v>
      </c>
      <c r="G184" s="4">
        <v>45777</v>
      </c>
      <c r="H184" s="6">
        <f t="shared" si="8"/>
        <v>2025</v>
      </c>
      <c r="I184" s="6">
        <f t="shared" si="9"/>
        <v>4</v>
      </c>
      <c r="J184" s="12">
        <f t="shared" si="10"/>
        <v>45748</v>
      </c>
      <c r="K184" s="2">
        <v>1033</v>
      </c>
      <c r="L184" s="4">
        <v>46022</v>
      </c>
      <c r="M184" s="2">
        <v>500033</v>
      </c>
      <c r="O184" s="2" t="s">
        <v>32</v>
      </c>
      <c r="R184" s="2" t="s">
        <v>33</v>
      </c>
      <c r="T184" s="2" t="s">
        <v>34</v>
      </c>
      <c r="U184" s="2" t="s">
        <v>39</v>
      </c>
      <c r="V184" s="2" t="s">
        <v>40</v>
      </c>
      <c r="W184" s="2" t="s">
        <v>31</v>
      </c>
      <c r="X184" s="3"/>
      <c r="Y184" s="2" t="s">
        <v>34</v>
      </c>
      <c r="AB184" s="6">
        <v>330</v>
      </c>
      <c r="AC184" s="5"/>
      <c r="AE184" s="5"/>
      <c r="AF184" s="6">
        <f t="shared" si="11"/>
        <v>330</v>
      </c>
      <c r="AG184" s="5">
        <v>1320</v>
      </c>
      <c r="AH184" s="3" t="s">
        <v>84</v>
      </c>
      <c r="AI184" s="4"/>
    </row>
    <row r="185" spans="1:35" x14ac:dyDescent="0.45">
      <c r="A185" s="2" t="s">
        <v>29</v>
      </c>
      <c r="B185" s="2" t="s">
        <v>30</v>
      </c>
      <c r="C185" s="2" t="s">
        <v>48</v>
      </c>
      <c r="D185" s="2">
        <f>_xlfn.XLOOKUP(C185,Sheet2!A:A,Sheet2!B:B)</f>
        <v>8</v>
      </c>
      <c r="E185" s="2" t="str">
        <f>_xlfn.XLOOKUP(C185,Sheet2!A:A,Sheet2!C:C)</f>
        <v>PL</v>
      </c>
      <c r="F185" s="3" t="s">
        <v>49</v>
      </c>
      <c r="G185" s="4">
        <v>45808</v>
      </c>
      <c r="H185" s="6">
        <f t="shared" si="8"/>
        <v>2025</v>
      </c>
      <c r="I185" s="6">
        <f t="shared" si="9"/>
        <v>5</v>
      </c>
      <c r="J185" s="12">
        <f t="shared" si="10"/>
        <v>45778</v>
      </c>
      <c r="K185" s="2">
        <v>1043</v>
      </c>
      <c r="L185" s="4">
        <v>46022</v>
      </c>
      <c r="M185" s="2">
        <v>500043</v>
      </c>
      <c r="O185" s="2" t="s">
        <v>32</v>
      </c>
      <c r="R185" s="2" t="s">
        <v>33</v>
      </c>
      <c r="T185" s="2" t="s">
        <v>34</v>
      </c>
      <c r="U185" s="2" t="s">
        <v>39</v>
      </c>
      <c r="V185" s="2" t="s">
        <v>40</v>
      </c>
      <c r="W185" s="2" t="s">
        <v>31</v>
      </c>
      <c r="X185" s="3"/>
      <c r="Y185" s="2" t="s">
        <v>34</v>
      </c>
      <c r="AB185" s="6">
        <v>330</v>
      </c>
      <c r="AC185" s="5"/>
      <c r="AE185" s="5"/>
      <c r="AF185" s="6">
        <f t="shared" si="11"/>
        <v>330</v>
      </c>
      <c r="AG185" s="5">
        <v>1650</v>
      </c>
      <c r="AH185" s="3" t="s">
        <v>90</v>
      </c>
      <c r="AI185" s="4"/>
    </row>
    <row r="186" spans="1:35" x14ac:dyDescent="0.45">
      <c r="A186" s="2" t="s">
        <v>29</v>
      </c>
      <c r="B186" s="2" t="s">
        <v>30</v>
      </c>
      <c r="C186" s="2" t="s">
        <v>48</v>
      </c>
      <c r="D186" s="2">
        <f>_xlfn.XLOOKUP(C186,Sheet2!A:A,Sheet2!B:B)</f>
        <v>8</v>
      </c>
      <c r="E186" s="2" t="str">
        <f>_xlfn.XLOOKUP(C186,Sheet2!A:A,Sheet2!C:C)</f>
        <v>PL</v>
      </c>
      <c r="F186" s="3" t="s">
        <v>49</v>
      </c>
      <c r="G186" s="4">
        <v>45838</v>
      </c>
      <c r="H186" s="6">
        <f t="shared" si="8"/>
        <v>2025</v>
      </c>
      <c r="I186" s="6">
        <f t="shared" si="9"/>
        <v>6</v>
      </c>
      <c r="J186" s="12">
        <f t="shared" si="10"/>
        <v>45809</v>
      </c>
      <c r="K186" s="2">
        <v>1052</v>
      </c>
      <c r="L186" s="4">
        <v>46022</v>
      </c>
      <c r="M186" s="2">
        <v>500052</v>
      </c>
      <c r="O186" s="2" t="s">
        <v>32</v>
      </c>
      <c r="R186" s="2" t="s">
        <v>33</v>
      </c>
      <c r="T186" s="2" t="s">
        <v>34</v>
      </c>
      <c r="U186" s="2" t="s">
        <v>39</v>
      </c>
      <c r="V186" s="2" t="s">
        <v>40</v>
      </c>
      <c r="W186" s="2" t="s">
        <v>31</v>
      </c>
      <c r="X186" s="3"/>
      <c r="Y186" s="2" t="s">
        <v>34</v>
      </c>
      <c r="AB186" s="6">
        <v>330</v>
      </c>
      <c r="AC186" s="5"/>
      <c r="AE186" s="5"/>
      <c r="AF186" s="6">
        <f t="shared" si="11"/>
        <v>330</v>
      </c>
      <c r="AG186" s="5">
        <v>1980</v>
      </c>
      <c r="AH186" s="3" t="s">
        <v>95</v>
      </c>
      <c r="AI186" s="4"/>
    </row>
    <row r="187" spans="1:35" x14ac:dyDescent="0.45">
      <c r="A187" s="2" t="s">
        <v>29</v>
      </c>
      <c r="B187" s="2" t="s">
        <v>30</v>
      </c>
      <c r="C187" s="2" t="s">
        <v>48</v>
      </c>
      <c r="D187" s="2">
        <f>_xlfn.XLOOKUP(C187,Sheet2!A:A,Sheet2!B:B)</f>
        <v>8</v>
      </c>
      <c r="E187" s="2" t="str">
        <f>_xlfn.XLOOKUP(C187,Sheet2!A:A,Sheet2!C:C)</f>
        <v>PL</v>
      </c>
      <c r="F187" s="3" t="s">
        <v>49</v>
      </c>
      <c r="G187" s="4">
        <v>45869</v>
      </c>
      <c r="H187" s="6">
        <f t="shared" si="8"/>
        <v>2025</v>
      </c>
      <c r="I187" s="6">
        <f t="shared" si="9"/>
        <v>7</v>
      </c>
      <c r="J187" s="12">
        <f t="shared" si="10"/>
        <v>45839</v>
      </c>
      <c r="K187" s="2">
        <v>1061</v>
      </c>
      <c r="L187" s="4">
        <v>46022</v>
      </c>
      <c r="M187" s="2">
        <v>500061</v>
      </c>
      <c r="O187" s="2" t="s">
        <v>32</v>
      </c>
      <c r="R187" s="2" t="s">
        <v>33</v>
      </c>
      <c r="T187" s="2" t="s">
        <v>34</v>
      </c>
      <c r="U187" s="2" t="s">
        <v>39</v>
      </c>
      <c r="V187" s="2" t="s">
        <v>40</v>
      </c>
      <c r="W187" s="2" t="s">
        <v>31</v>
      </c>
      <c r="X187" s="3"/>
      <c r="Y187" s="2" t="s">
        <v>34</v>
      </c>
      <c r="AB187" s="6">
        <v>330</v>
      </c>
      <c r="AC187" s="5"/>
      <c r="AE187" s="5"/>
      <c r="AF187" s="6">
        <f t="shared" si="11"/>
        <v>330</v>
      </c>
      <c r="AG187" s="5">
        <v>2310</v>
      </c>
      <c r="AH187" s="3" t="s">
        <v>102</v>
      </c>
      <c r="AI187" s="4"/>
    </row>
    <row r="188" spans="1:35" x14ac:dyDescent="0.45">
      <c r="A188" s="2" t="s">
        <v>29</v>
      </c>
      <c r="B188" s="2" t="s">
        <v>30</v>
      </c>
      <c r="C188" s="2" t="s">
        <v>48</v>
      </c>
      <c r="D188" s="2">
        <f>_xlfn.XLOOKUP(C188,Sheet2!A:A,Sheet2!B:B)</f>
        <v>8</v>
      </c>
      <c r="E188" s="2" t="str">
        <f>_xlfn.XLOOKUP(C188,Sheet2!A:A,Sheet2!C:C)</f>
        <v>PL</v>
      </c>
      <c r="F188" s="3" t="s">
        <v>49</v>
      </c>
      <c r="G188" s="4">
        <v>45900</v>
      </c>
      <c r="H188" s="6">
        <f t="shared" si="8"/>
        <v>2025</v>
      </c>
      <c r="I188" s="6">
        <f t="shared" si="9"/>
        <v>8</v>
      </c>
      <c r="J188" s="12">
        <f t="shared" si="10"/>
        <v>45870</v>
      </c>
      <c r="K188" s="2">
        <v>1070</v>
      </c>
      <c r="L188" s="4">
        <v>46022</v>
      </c>
      <c r="M188" s="2">
        <v>500070</v>
      </c>
      <c r="O188" s="2" t="s">
        <v>32</v>
      </c>
      <c r="R188" s="2" t="s">
        <v>33</v>
      </c>
      <c r="T188" s="2" t="s">
        <v>34</v>
      </c>
      <c r="U188" s="2" t="s">
        <v>39</v>
      </c>
      <c r="V188" s="2" t="s">
        <v>40</v>
      </c>
      <c r="W188" s="2" t="s">
        <v>31</v>
      </c>
      <c r="X188" s="3"/>
      <c r="Y188" s="2" t="s">
        <v>34</v>
      </c>
      <c r="AB188" s="6">
        <v>330</v>
      </c>
      <c r="AC188" s="5"/>
      <c r="AE188" s="5"/>
      <c r="AF188" s="6">
        <f t="shared" si="11"/>
        <v>330</v>
      </c>
      <c r="AG188" s="5">
        <v>2640</v>
      </c>
      <c r="AH188" s="3" t="s">
        <v>108</v>
      </c>
      <c r="AI188" s="4"/>
    </row>
    <row r="189" spans="1:35" x14ac:dyDescent="0.45">
      <c r="A189" s="2" t="s">
        <v>29</v>
      </c>
      <c r="B189" s="2" t="s">
        <v>30</v>
      </c>
      <c r="C189" s="2" t="s">
        <v>48</v>
      </c>
      <c r="D189" s="2">
        <f>_xlfn.XLOOKUP(C189,Sheet2!A:A,Sheet2!B:B)</f>
        <v>8</v>
      </c>
      <c r="E189" s="2" t="str">
        <f>_xlfn.XLOOKUP(C189,Sheet2!A:A,Sheet2!C:C)</f>
        <v>PL</v>
      </c>
      <c r="F189" s="3" t="s">
        <v>49</v>
      </c>
      <c r="G189" s="4">
        <v>45930</v>
      </c>
      <c r="H189" s="6">
        <f t="shared" si="8"/>
        <v>2025</v>
      </c>
      <c r="I189" s="6">
        <f t="shared" si="9"/>
        <v>9</v>
      </c>
      <c r="J189" s="12">
        <f t="shared" si="10"/>
        <v>45901</v>
      </c>
      <c r="K189" s="2">
        <v>1079</v>
      </c>
      <c r="L189" s="4">
        <v>46022</v>
      </c>
      <c r="M189" s="2">
        <v>500079</v>
      </c>
      <c r="O189" s="2" t="s">
        <v>32</v>
      </c>
      <c r="R189" s="2" t="s">
        <v>33</v>
      </c>
      <c r="T189" s="2" t="s">
        <v>34</v>
      </c>
      <c r="U189" s="2" t="s">
        <v>39</v>
      </c>
      <c r="V189" s="2" t="s">
        <v>40</v>
      </c>
      <c r="W189" s="2" t="s">
        <v>31</v>
      </c>
      <c r="X189" s="3"/>
      <c r="Y189" s="2" t="s">
        <v>34</v>
      </c>
      <c r="AB189" s="6">
        <v>330</v>
      </c>
      <c r="AC189" s="5"/>
      <c r="AE189" s="5"/>
      <c r="AF189" s="6">
        <f t="shared" si="11"/>
        <v>330</v>
      </c>
      <c r="AG189" s="5">
        <v>2970</v>
      </c>
      <c r="AH189" s="3" t="s">
        <v>114</v>
      </c>
      <c r="AI189" s="4"/>
    </row>
    <row r="190" spans="1:35" x14ac:dyDescent="0.45">
      <c r="A190" s="2" t="s">
        <v>29</v>
      </c>
      <c r="B190" s="2" t="s">
        <v>30</v>
      </c>
      <c r="C190" s="2" t="s">
        <v>48</v>
      </c>
      <c r="D190" s="2">
        <f>_xlfn.XLOOKUP(C190,Sheet2!A:A,Sheet2!B:B)</f>
        <v>8</v>
      </c>
      <c r="E190" s="2" t="str">
        <f>_xlfn.XLOOKUP(C190,Sheet2!A:A,Sheet2!C:C)</f>
        <v>PL</v>
      </c>
      <c r="F190" s="3" t="s">
        <v>49</v>
      </c>
      <c r="G190" s="4">
        <v>45961</v>
      </c>
      <c r="H190" s="6">
        <f t="shared" si="8"/>
        <v>2025</v>
      </c>
      <c r="I190" s="6">
        <f t="shared" si="9"/>
        <v>10</v>
      </c>
      <c r="J190" s="12">
        <f t="shared" si="10"/>
        <v>45931</v>
      </c>
      <c r="K190" s="2">
        <v>1089</v>
      </c>
      <c r="L190" s="4">
        <v>46022</v>
      </c>
      <c r="M190" s="2">
        <v>500089</v>
      </c>
      <c r="O190" s="2" t="s">
        <v>32</v>
      </c>
      <c r="R190" s="2" t="s">
        <v>33</v>
      </c>
      <c r="T190" s="2" t="s">
        <v>34</v>
      </c>
      <c r="U190" s="2" t="s">
        <v>39</v>
      </c>
      <c r="V190" s="2" t="s">
        <v>40</v>
      </c>
      <c r="W190" s="2" t="s">
        <v>31</v>
      </c>
      <c r="X190" s="3"/>
      <c r="Y190" s="2" t="s">
        <v>34</v>
      </c>
      <c r="AB190" s="6">
        <v>330</v>
      </c>
      <c r="AC190" s="5"/>
      <c r="AE190" s="5"/>
      <c r="AF190" s="6">
        <f t="shared" si="11"/>
        <v>330</v>
      </c>
      <c r="AG190" s="5">
        <v>3300</v>
      </c>
      <c r="AH190" s="3" t="s">
        <v>121</v>
      </c>
      <c r="AI190" s="4"/>
    </row>
    <row r="191" spans="1:35" x14ac:dyDescent="0.45">
      <c r="A191" s="2" t="s">
        <v>29</v>
      </c>
      <c r="B191" s="2" t="s">
        <v>30</v>
      </c>
      <c r="C191" s="2" t="s">
        <v>48</v>
      </c>
      <c r="D191" s="2">
        <f>_xlfn.XLOOKUP(C191,Sheet2!A:A,Sheet2!B:B)</f>
        <v>8</v>
      </c>
      <c r="E191" s="2" t="str">
        <f>_xlfn.XLOOKUP(C191,Sheet2!A:A,Sheet2!C:C)</f>
        <v>PL</v>
      </c>
      <c r="F191" s="3" t="s">
        <v>49</v>
      </c>
      <c r="G191" s="4">
        <v>45991</v>
      </c>
      <c r="H191" s="6">
        <f t="shared" si="8"/>
        <v>2025</v>
      </c>
      <c r="I191" s="6">
        <f t="shared" si="9"/>
        <v>11</v>
      </c>
      <c r="J191" s="12">
        <f t="shared" si="10"/>
        <v>45962</v>
      </c>
      <c r="K191" s="2">
        <v>1098</v>
      </c>
      <c r="L191" s="4">
        <v>46022</v>
      </c>
      <c r="M191" s="2">
        <v>500098</v>
      </c>
      <c r="O191" s="2" t="s">
        <v>32</v>
      </c>
      <c r="R191" s="2" t="s">
        <v>33</v>
      </c>
      <c r="T191" s="2" t="s">
        <v>34</v>
      </c>
      <c r="U191" s="2" t="s">
        <v>39</v>
      </c>
      <c r="V191" s="2" t="s">
        <v>40</v>
      </c>
      <c r="W191" s="2" t="s">
        <v>31</v>
      </c>
      <c r="X191" s="3"/>
      <c r="Y191" s="2" t="s">
        <v>34</v>
      </c>
      <c r="AB191" s="6">
        <v>330</v>
      </c>
      <c r="AC191" s="5"/>
      <c r="AE191" s="5"/>
      <c r="AF191" s="6">
        <f t="shared" si="11"/>
        <v>330</v>
      </c>
      <c r="AG191" s="5">
        <v>3630</v>
      </c>
      <c r="AH191" s="3" t="s">
        <v>127</v>
      </c>
      <c r="AI191" s="4"/>
    </row>
    <row r="192" spans="1:35" x14ac:dyDescent="0.45">
      <c r="A192" s="2" t="s">
        <v>29</v>
      </c>
      <c r="B192" s="2" t="s">
        <v>30</v>
      </c>
      <c r="C192" s="2" t="s">
        <v>48</v>
      </c>
      <c r="D192" s="2">
        <f>_xlfn.XLOOKUP(C192,Sheet2!A:A,Sheet2!B:B)</f>
        <v>8</v>
      </c>
      <c r="E192" s="2" t="str">
        <f>_xlfn.XLOOKUP(C192,Sheet2!A:A,Sheet2!C:C)</f>
        <v>PL</v>
      </c>
      <c r="F192" s="3" t="s">
        <v>49</v>
      </c>
      <c r="G192" s="4">
        <v>46022</v>
      </c>
      <c r="H192" s="6">
        <f t="shared" si="8"/>
        <v>2025</v>
      </c>
      <c r="I192" s="6">
        <f t="shared" si="9"/>
        <v>12</v>
      </c>
      <c r="J192" s="12">
        <f t="shared" si="10"/>
        <v>45992</v>
      </c>
      <c r="K192" s="2">
        <v>1107</v>
      </c>
      <c r="L192" s="4">
        <v>46022</v>
      </c>
      <c r="M192" s="2">
        <v>500107</v>
      </c>
      <c r="O192" s="2" t="s">
        <v>32</v>
      </c>
      <c r="R192" s="2" t="s">
        <v>33</v>
      </c>
      <c r="T192" s="2" t="s">
        <v>34</v>
      </c>
      <c r="U192" s="2" t="s">
        <v>39</v>
      </c>
      <c r="V192" s="2" t="s">
        <v>40</v>
      </c>
      <c r="W192" s="2" t="s">
        <v>31</v>
      </c>
      <c r="X192" s="3"/>
      <c r="Y192" s="2" t="s">
        <v>34</v>
      </c>
      <c r="AB192" s="6">
        <v>330</v>
      </c>
      <c r="AC192" s="5"/>
      <c r="AE192" s="5"/>
      <c r="AF192" s="6">
        <f t="shared" si="11"/>
        <v>330</v>
      </c>
      <c r="AG192" s="5">
        <v>3960</v>
      </c>
      <c r="AH192" s="3" t="s">
        <v>133</v>
      </c>
      <c r="AI192" s="4"/>
    </row>
    <row r="193" spans="1:35" x14ac:dyDescent="0.45">
      <c r="A193" s="2" t="s">
        <v>29</v>
      </c>
      <c r="B193" s="2" t="s">
        <v>30</v>
      </c>
      <c r="C193" s="2" t="s">
        <v>55</v>
      </c>
      <c r="D193" s="2">
        <f>_xlfn.XLOOKUP(C193,Sheet2!A:A,Sheet2!B:B)</f>
        <v>9</v>
      </c>
      <c r="E193" s="2" t="str">
        <f>_xlfn.XLOOKUP(C193,Sheet2!A:A,Sheet2!C:C)</f>
        <v>PL</v>
      </c>
      <c r="F193" s="3" t="s">
        <v>56</v>
      </c>
      <c r="G193" s="4">
        <v>45708</v>
      </c>
      <c r="H193" s="6">
        <f t="shared" si="8"/>
        <v>2025</v>
      </c>
      <c r="I193" s="6">
        <f t="shared" si="9"/>
        <v>2</v>
      </c>
      <c r="J193" s="12">
        <f t="shared" si="10"/>
        <v>45689</v>
      </c>
      <c r="K193" s="2">
        <v>1016</v>
      </c>
      <c r="L193" s="4">
        <v>46022</v>
      </c>
      <c r="M193" s="2">
        <v>500016</v>
      </c>
      <c r="O193" s="2" t="s">
        <v>32</v>
      </c>
      <c r="R193" s="2" t="s">
        <v>33</v>
      </c>
      <c r="T193" s="2" t="s">
        <v>34</v>
      </c>
      <c r="U193" s="2" t="s">
        <v>39</v>
      </c>
      <c r="V193" s="2" t="s">
        <v>40</v>
      </c>
      <c r="W193" s="2" t="s">
        <v>31</v>
      </c>
      <c r="X193" s="3"/>
      <c r="Y193" s="2" t="s">
        <v>34</v>
      </c>
      <c r="AB193" s="6">
        <v>4500</v>
      </c>
      <c r="AC193" s="5"/>
      <c r="AE193" s="5"/>
      <c r="AF193" s="6">
        <f t="shared" si="11"/>
        <v>4500</v>
      </c>
      <c r="AG193" s="5">
        <v>4500</v>
      </c>
      <c r="AH193" s="3" t="s">
        <v>57</v>
      </c>
      <c r="AI193" s="4"/>
    </row>
    <row r="194" spans="1:35" x14ac:dyDescent="0.45">
      <c r="A194" s="2" t="s">
        <v>29</v>
      </c>
      <c r="B194" s="2" t="s">
        <v>30</v>
      </c>
      <c r="C194" s="2" t="s">
        <v>55</v>
      </c>
      <c r="D194" s="2">
        <f>_xlfn.XLOOKUP(C194,Sheet2!A:A,Sheet2!B:B)</f>
        <v>9</v>
      </c>
      <c r="E194" s="2" t="str">
        <f>_xlfn.XLOOKUP(C194,Sheet2!A:A,Sheet2!C:C)</f>
        <v>PL</v>
      </c>
      <c r="F194" s="3" t="s">
        <v>56</v>
      </c>
      <c r="G194" s="4">
        <v>45767</v>
      </c>
      <c r="H194" s="6">
        <f t="shared" si="8"/>
        <v>2025</v>
      </c>
      <c r="I194" s="6">
        <f t="shared" si="9"/>
        <v>4</v>
      </c>
      <c r="J194" s="12">
        <f t="shared" si="10"/>
        <v>45748</v>
      </c>
      <c r="K194" s="2">
        <v>1034</v>
      </c>
      <c r="L194" s="4">
        <v>46022</v>
      </c>
      <c r="M194" s="2">
        <v>500034</v>
      </c>
      <c r="O194" s="2" t="s">
        <v>32</v>
      </c>
      <c r="R194" s="2" t="s">
        <v>33</v>
      </c>
      <c r="T194" s="2" t="s">
        <v>34</v>
      </c>
      <c r="U194" s="2" t="s">
        <v>39</v>
      </c>
      <c r="V194" s="2" t="s">
        <v>40</v>
      </c>
      <c r="W194" s="2" t="s">
        <v>31</v>
      </c>
      <c r="X194" s="3"/>
      <c r="Y194" s="2" t="s">
        <v>34</v>
      </c>
      <c r="AB194" s="6">
        <v>6200</v>
      </c>
      <c r="AC194" s="5"/>
      <c r="AE194" s="5"/>
      <c r="AF194" s="6">
        <f t="shared" si="11"/>
        <v>6200</v>
      </c>
      <c r="AG194" s="5">
        <v>10700</v>
      </c>
      <c r="AH194" s="3" t="s">
        <v>79</v>
      </c>
      <c r="AI194" s="4"/>
    </row>
    <row r="195" spans="1:35" x14ac:dyDescent="0.45">
      <c r="A195" s="2" t="s">
        <v>29</v>
      </c>
      <c r="B195" s="2" t="s">
        <v>30</v>
      </c>
      <c r="C195" s="2" t="s">
        <v>55</v>
      </c>
      <c r="D195" s="2">
        <f>_xlfn.XLOOKUP(C195,Sheet2!A:A,Sheet2!B:B)</f>
        <v>9</v>
      </c>
      <c r="E195" s="2" t="str">
        <f>_xlfn.XLOOKUP(C195,Sheet2!A:A,Sheet2!C:C)</f>
        <v>PL</v>
      </c>
      <c r="F195" s="3" t="s">
        <v>56</v>
      </c>
      <c r="G195" s="4">
        <v>45828</v>
      </c>
      <c r="H195" s="6">
        <f t="shared" ref="H195:H219" si="12">YEAR(G195)</f>
        <v>2025</v>
      </c>
      <c r="I195" s="6">
        <f t="shared" ref="I195:I219" si="13">MONTH(G195)</f>
        <v>6</v>
      </c>
      <c r="J195" s="12">
        <f t="shared" ref="J195:J219" si="14">_xlfn.CONCAT(H195,"/",I195)*1</f>
        <v>45809</v>
      </c>
      <c r="K195" s="2">
        <v>1053</v>
      </c>
      <c r="L195" s="4">
        <v>46022</v>
      </c>
      <c r="M195" s="2">
        <v>500053</v>
      </c>
      <c r="O195" s="2" t="s">
        <v>32</v>
      </c>
      <c r="R195" s="2" t="s">
        <v>33</v>
      </c>
      <c r="T195" s="2" t="s">
        <v>34</v>
      </c>
      <c r="U195" s="2" t="s">
        <v>39</v>
      </c>
      <c r="V195" s="2" t="s">
        <v>40</v>
      </c>
      <c r="W195" s="2" t="s">
        <v>31</v>
      </c>
      <c r="X195" s="3"/>
      <c r="Y195" s="2" t="s">
        <v>34</v>
      </c>
      <c r="AB195" s="6">
        <v>8100</v>
      </c>
      <c r="AC195" s="5"/>
      <c r="AE195" s="5"/>
      <c r="AF195" s="6">
        <f t="shared" ref="AF195:AF219" si="15">AB195-AD195</f>
        <v>8100</v>
      </c>
      <c r="AG195" s="5">
        <v>18800</v>
      </c>
      <c r="AH195" s="3" t="s">
        <v>93</v>
      </c>
      <c r="AI195" s="4"/>
    </row>
    <row r="196" spans="1:35" x14ac:dyDescent="0.45">
      <c r="A196" s="2" t="s">
        <v>29</v>
      </c>
      <c r="B196" s="2" t="s">
        <v>30</v>
      </c>
      <c r="C196" s="2" t="s">
        <v>55</v>
      </c>
      <c r="D196" s="2">
        <f>_xlfn.XLOOKUP(C196,Sheet2!A:A,Sheet2!B:B)</f>
        <v>9</v>
      </c>
      <c r="E196" s="2" t="str">
        <f>_xlfn.XLOOKUP(C196,Sheet2!A:A,Sheet2!C:C)</f>
        <v>PL</v>
      </c>
      <c r="F196" s="3" t="s">
        <v>56</v>
      </c>
      <c r="G196" s="4">
        <v>45889</v>
      </c>
      <c r="H196" s="6">
        <f t="shared" si="12"/>
        <v>2025</v>
      </c>
      <c r="I196" s="6">
        <f t="shared" si="13"/>
        <v>8</v>
      </c>
      <c r="J196" s="12">
        <f t="shared" si="14"/>
        <v>45870</v>
      </c>
      <c r="K196" s="2">
        <v>1071</v>
      </c>
      <c r="L196" s="4">
        <v>46022</v>
      </c>
      <c r="M196" s="2">
        <v>500071</v>
      </c>
      <c r="O196" s="2" t="s">
        <v>32</v>
      </c>
      <c r="R196" s="2" t="s">
        <v>33</v>
      </c>
      <c r="T196" s="2" t="s">
        <v>34</v>
      </c>
      <c r="U196" s="2" t="s">
        <v>39</v>
      </c>
      <c r="V196" s="2" t="s">
        <v>40</v>
      </c>
      <c r="W196" s="2" t="s">
        <v>31</v>
      </c>
      <c r="X196" s="3"/>
      <c r="Y196" s="2" t="s">
        <v>34</v>
      </c>
      <c r="AB196" s="6">
        <v>5300</v>
      </c>
      <c r="AC196" s="5"/>
      <c r="AE196" s="5"/>
      <c r="AF196" s="6">
        <f t="shared" si="15"/>
        <v>5300</v>
      </c>
      <c r="AG196" s="5">
        <v>24100</v>
      </c>
      <c r="AH196" s="3" t="s">
        <v>105</v>
      </c>
      <c r="AI196" s="4"/>
    </row>
    <row r="197" spans="1:35" x14ac:dyDescent="0.45">
      <c r="A197" s="2" t="s">
        <v>29</v>
      </c>
      <c r="B197" s="2" t="s">
        <v>30</v>
      </c>
      <c r="C197" s="2" t="s">
        <v>55</v>
      </c>
      <c r="D197" s="2">
        <f>_xlfn.XLOOKUP(C197,Sheet2!A:A,Sheet2!B:B)</f>
        <v>9</v>
      </c>
      <c r="E197" s="2" t="str">
        <f>_xlfn.XLOOKUP(C197,Sheet2!A:A,Sheet2!C:C)</f>
        <v>PL</v>
      </c>
      <c r="F197" s="3" t="s">
        <v>56</v>
      </c>
      <c r="G197" s="4">
        <v>45950</v>
      </c>
      <c r="H197" s="6">
        <f t="shared" si="12"/>
        <v>2025</v>
      </c>
      <c r="I197" s="6">
        <f t="shared" si="13"/>
        <v>10</v>
      </c>
      <c r="J197" s="12">
        <f t="shared" si="14"/>
        <v>45931</v>
      </c>
      <c r="K197" s="2">
        <v>1090</v>
      </c>
      <c r="L197" s="4">
        <v>46022</v>
      </c>
      <c r="M197" s="2">
        <v>500090</v>
      </c>
      <c r="O197" s="2" t="s">
        <v>32</v>
      </c>
      <c r="R197" s="2" t="s">
        <v>33</v>
      </c>
      <c r="T197" s="2" t="s">
        <v>34</v>
      </c>
      <c r="U197" s="2" t="s">
        <v>39</v>
      </c>
      <c r="V197" s="2" t="s">
        <v>40</v>
      </c>
      <c r="W197" s="2" t="s">
        <v>31</v>
      </c>
      <c r="X197" s="3"/>
      <c r="Y197" s="2" t="s">
        <v>34</v>
      </c>
      <c r="AB197" s="6">
        <v>4700</v>
      </c>
      <c r="AC197" s="5"/>
      <c r="AE197" s="5"/>
      <c r="AF197" s="6">
        <f t="shared" si="15"/>
        <v>4700</v>
      </c>
      <c r="AG197" s="5">
        <v>28800</v>
      </c>
      <c r="AH197" s="3" t="s">
        <v>119</v>
      </c>
      <c r="AI197" s="4"/>
    </row>
    <row r="198" spans="1:35" x14ac:dyDescent="0.45">
      <c r="A198" s="2" t="s">
        <v>29</v>
      </c>
      <c r="B198" s="2" t="s">
        <v>30</v>
      </c>
      <c r="C198" s="2" t="s">
        <v>55</v>
      </c>
      <c r="D198" s="2">
        <f>_xlfn.XLOOKUP(C198,Sheet2!A:A,Sheet2!B:B)</f>
        <v>9</v>
      </c>
      <c r="E198" s="2" t="str">
        <f>_xlfn.XLOOKUP(C198,Sheet2!A:A,Sheet2!C:C)</f>
        <v>PL</v>
      </c>
      <c r="F198" s="3" t="s">
        <v>56</v>
      </c>
      <c r="G198" s="4">
        <v>46011</v>
      </c>
      <c r="H198" s="6">
        <f t="shared" si="12"/>
        <v>2025</v>
      </c>
      <c r="I198" s="6">
        <f t="shared" si="13"/>
        <v>12</v>
      </c>
      <c r="J198" s="12">
        <f t="shared" si="14"/>
        <v>45992</v>
      </c>
      <c r="K198" s="2">
        <v>1108</v>
      </c>
      <c r="L198" s="4">
        <v>46022</v>
      </c>
      <c r="M198" s="2">
        <v>500108</v>
      </c>
      <c r="O198" s="2" t="s">
        <v>32</v>
      </c>
      <c r="R198" s="2" t="s">
        <v>33</v>
      </c>
      <c r="T198" s="2" t="s">
        <v>34</v>
      </c>
      <c r="U198" s="2" t="s">
        <v>39</v>
      </c>
      <c r="V198" s="2" t="s">
        <v>40</v>
      </c>
      <c r="W198" s="2" t="s">
        <v>31</v>
      </c>
      <c r="X198" s="3"/>
      <c r="Y198" s="2" t="s">
        <v>34</v>
      </c>
      <c r="AB198" s="6">
        <v>7200</v>
      </c>
      <c r="AC198" s="5"/>
      <c r="AE198" s="5"/>
      <c r="AF198" s="6">
        <f t="shared" si="15"/>
        <v>7200</v>
      </c>
      <c r="AG198" s="5">
        <v>36000</v>
      </c>
      <c r="AH198" s="3" t="s">
        <v>130</v>
      </c>
      <c r="AI198" s="4"/>
    </row>
    <row r="199" spans="1:35" x14ac:dyDescent="0.45">
      <c r="A199" s="2" t="s">
        <v>29</v>
      </c>
      <c r="B199" s="2" t="s">
        <v>30</v>
      </c>
      <c r="C199" s="2" t="s">
        <v>67</v>
      </c>
      <c r="D199" s="2">
        <f>_xlfn.XLOOKUP(C199,Sheet2!A:A,Sheet2!B:B)</f>
        <v>10</v>
      </c>
      <c r="E199" s="2" t="str">
        <f>_xlfn.XLOOKUP(C199,Sheet2!A:A,Sheet2!C:C)</f>
        <v>PL</v>
      </c>
      <c r="F199" s="3" t="s">
        <v>68</v>
      </c>
      <c r="G199" s="4">
        <v>45734</v>
      </c>
      <c r="H199" s="6">
        <f t="shared" si="12"/>
        <v>2025</v>
      </c>
      <c r="I199" s="6">
        <f t="shared" si="13"/>
        <v>3</v>
      </c>
      <c r="J199" s="12">
        <f t="shared" si="14"/>
        <v>45717</v>
      </c>
      <c r="K199" s="2">
        <v>1025</v>
      </c>
      <c r="L199" s="4">
        <v>46022</v>
      </c>
      <c r="M199" s="2">
        <v>500025</v>
      </c>
      <c r="O199" s="2" t="s">
        <v>32</v>
      </c>
      <c r="R199" s="2" t="s">
        <v>33</v>
      </c>
      <c r="T199" s="2" t="s">
        <v>34</v>
      </c>
      <c r="U199" s="2" t="s">
        <v>39</v>
      </c>
      <c r="V199" s="2" t="s">
        <v>40</v>
      </c>
      <c r="W199" s="2" t="s">
        <v>31</v>
      </c>
      <c r="X199" s="3"/>
      <c r="Y199" s="2" t="s">
        <v>34</v>
      </c>
      <c r="AB199" s="6">
        <v>3600</v>
      </c>
      <c r="AC199" s="5"/>
      <c r="AE199" s="5"/>
      <c r="AF199" s="6">
        <f t="shared" si="15"/>
        <v>3600</v>
      </c>
      <c r="AG199" s="5">
        <v>3600</v>
      </c>
      <c r="AH199" s="3" t="s">
        <v>69</v>
      </c>
      <c r="AI199" s="4"/>
    </row>
    <row r="200" spans="1:35" x14ac:dyDescent="0.45">
      <c r="A200" s="2" t="s">
        <v>29</v>
      </c>
      <c r="B200" s="2" t="s">
        <v>30</v>
      </c>
      <c r="C200" s="2" t="s">
        <v>67</v>
      </c>
      <c r="D200" s="2">
        <f>_xlfn.XLOOKUP(C200,Sheet2!A:A,Sheet2!B:B)</f>
        <v>10</v>
      </c>
      <c r="E200" s="2" t="str">
        <f>_xlfn.XLOOKUP(C200,Sheet2!A:A,Sheet2!C:C)</f>
        <v>PL</v>
      </c>
      <c r="F200" s="3" t="s">
        <v>68</v>
      </c>
      <c r="G200" s="4">
        <v>45856</v>
      </c>
      <c r="H200" s="6">
        <f t="shared" si="12"/>
        <v>2025</v>
      </c>
      <c r="I200" s="6">
        <f t="shared" si="13"/>
        <v>7</v>
      </c>
      <c r="J200" s="12">
        <f t="shared" si="14"/>
        <v>45839</v>
      </c>
      <c r="K200" s="2">
        <v>1062</v>
      </c>
      <c r="L200" s="4">
        <v>46022</v>
      </c>
      <c r="M200" s="2">
        <v>500062</v>
      </c>
      <c r="O200" s="2" t="s">
        <v>32</v>
      </c>
      <c r="R200" s="2" t="s">
        <v>33</v>
      </c>
      <c r="T200" s="2" t="s">
        <v>34</v>
      </c>
      <c r="U200" s="2" t="s">
        <v>39</v>
      </c>
      <c r="V200" s="2" t="s">
        <v>40</v>
      </c>
      <c r="W200" s="2" t="s">
        <v>31</v>
      </c>
      <c r="X200" s="3"/>
      <c r="Y200" s="2" t="s">
        <v>34</v>
      </c>
      <c r="AB200" s="6">
        <v>5200</v>
      </c>
      <c r="AC200" s="5"/>
      <c r="AE200" s="5"/>
      <c r="AF200" s="6">
        <f t="shared" si="15"/>
        <v>5200</v>
      </c>
      <c r="AG200" s="5">
        <v>8800</v>
      </c>
      <c r="AH200" s="3" t="s">
        <v>100</v>
      </c>
      <c r="AI200" s="4"/>
    </row>
    <row r="201" spans="1:35" x14ac:dyDescent="0.45">
      <c r="A201" s="2" t="s">
        <v>29</v>
      </c>
      <c r="B201" s="2" t="s">
        <v>30</v>
      </c>
      <c r="C201" s="2" t="s">
        <v>67</v>
      </c>
      <c r="D201" s="2">
        <f>_xlfn.XLOOKUP(C201,Sheet2!A:A,Sheet2!B:B)</f>
        <v>10</v>
      </c>
      <c r="E201" s="2" t="str">
        <f>_xlfn.XLOOKUP(C201,Sheet2!A:A,Sheet2!C:C)</f>
        <v>PL</v>
      </c>
      <c r="F201" s="3" t="s">
        <v>68</v>
      </c>
      <c r="G201" s="4">
        <v>45979</v>
      </c>
      <c r="H201" s="6">
        <f t="shared" si="12"/>
        <v>2025</v>
      </c>
      <c r="I201" s="6">
        <f t="shared" si="13"/>
        <v>11</v>
      </c>
      <c r="J201" s="12">
        <f t="shared" si="14"/>
        <v>45962</v>
      </c>
      <c r="K201" s="2">
        <v>1099</v>
      </c>
      <c r="L201" s="4">
        <v>46022</v>
      </c>
      <c r="M201" s="2">
        <v>500099</v>
      </c>
      <c r="O201" s="2" t="s">
        <v>32</v>
      </c>
      <c r="R201" s="2" t="s">
        <v>33</v>
      </c>
      <c r="T201" s="2" t="s">
        <v>34</v>
      </c>
      <c r="U201" s="2" t="s">
        <v>39</v>
      </c>
      <c r="V201" s="2" t="s">
        <v>40</v>
      </c>
      <c r="W201" s="2" t="s">
        <v>31</v>
      </c>
      <c r="X201" s="3"/>
      <c r="Y201" s="2" t="s">
        <v>34</v>
      </c>
      <c r="AB201" s="6">
        <v>4100</v>
      </c>
      <c r="AC201" s="5"/>
      <c r="AE201" s="5"/>
      <c r="AF201" s="6">
        <f t="shared" si="15"/>
        <v>4100</v>
      </c>
      <c r="AG201" s="5">
        <v>12900</v>
      </c>
      <c r="AH201" s="3" t="s">
        <v>124</v>
      </c>
      <c r="AI201" s="4"/>
    </row>
    <row r="202" spans="1:35" x14ac:dyDescent="0.45">
      <c r="A202" s="2" t="s">
        <v>29</v>
      </c>
      <c r="B202" s="2" t="s">
        <v>30</v>
      </c>
      <c r="C202" s="2" t="s">
        <v>45</v>
      </c>
      <c r="D202" s="2">
        <f>_xlfn.XLOOKUP(C202,Sheet2!A:A,Sheet2!B:B)</f>
        <v>11</v>
      </c>
      <c r="E202" s="2" t="str">
        <f>_xlfn.XLOOKUP(C202,Sheet2!A:A,Sheet2!C:C)</f>
        <v>PL</v>
      </c>
      <c r="F202" s="3" t="s">
        <v>46</v>
      </c>
      <c r="G202" s="4">
        <v>45672</v>
      </c>
      <c r="H202" s="6">
        <f t="shared" si="12"/>
        <v>2025</v>
      </c>
      <c r="I202" s="6">
        <f t="shared" si="13"/>
        <v>1</v>
      </c>
      <c r="J202" s="12">
        <f t="shared" si="14"/>
        <v>45658</v>
      </c>
      <c r="K202" s="2">
        <v>1007</v>
      </c>
      <c r="L202" s="4">
        <v>46022</v>
      </c>
      <c r="M202" s="2">
        <v>500007</v>
      </c>
      <c r="O202" s="2" t="s">
        <v>32</v>
      </c>
      <c r="R202" s="2" t="s">
        <v>33</v>
      </c>
      <c r="T202" s="2" t="s">
        <v>34</v>
      </c>
      <c r="U202" s="2" t="s">
        <v>39</v>
      </c>
      <c r="V202" s="2" t="s">
        <v>40</v>
      </c>
      <c r="W202" s="2" t="s">
        <v>31</v>
      </c>
      <c r="X202" s="3"/>
      <c r="Y202" s="2" t="s">
        <v>34</v>
      </c>
      <c r="AB202" s="6">
        <v>2800</v>
      </c>
      <c r="AC202" s="5"/>
      <c r="AE202" s="5"/>
      <c r="AF202" s="6">
        <f t="shared" si="15"/>
        <v>2800</v>
      </c>
      <c r="AG202" s="5">
        <v>2800</v>
      </c>
      <c r="AH202" s="3" t="s">
        <v>47</v>
      </c>
      <c r="AI202" s="4"/>
    </row>
    <row r="203" spans="1:35" x14ac:dyDescent="0.45">
      <c r="A203" s="2" t="s">
        <v>29</v>
      </c>
      <c r="B203" s="2" t="s">
        <v>30</v>
      </c>
      <c r="C203" s="2" t="s">
        <v>45</v>
      </c>
      <c r="D203" s="2">
        <f>_xlfn.XLOOKUP(C203,Sheet2!A:A,Sheet2!B:B)</f>
        <v>11</v>
      </c>
      <c r="E203" s="2" t="str">
        <f>_xlfn.XLOOKUP(C203,Sheet2!A:A,Sheet2!C:C)</f>
        <v>PL</v>
      </c>
      <c r="F203" s="3" t="s">
        <v>46</v>
      </c>
      <c r="G203" s="4">
        <v>45792</v>
      </c>
      <c r="H203" s="6">
        <f t="shared" si="12"/>
        <v>2025</v>
      </c>
      <c r="I203" s="6">
        <f t="shared" si="13"/>
        <v>5</v>
      </c>
      <c r="J203" s="12">
        <f t="shared" si="14"/>
        <v>45778</v>
      </c>
      <c r="K203" s="2">
        <v>1044</v>
      </c>
      <c r="L203" s="4">
        <v>46022</v>
      </c>
      <c r="M203" s="2">
        <v>500044</v>
      </c>
      <c r="O203" s="2" t="s">
        <v>32</v>
      </c>
      <c r="R203" s="2" t="s">
        <v>33</v>
      </c>
      <c r="T203" s="2" t="s">
        <v>34</v>
      </c>
      <c r="U203" s="2" t="s">
        <v>39</v>
      </c>
      <c r="V203" s="2" t="s">
        <v>40</v>
      </c>
      <c r="W203" s="2" t="s">
        <v>31</v>
      </c>
      <c r="X203" s="3"/>
      <c r="Y203" s="2" t="s">
        <v>34</v>
      </c>
      <c r="AB203" s="6">
        <v>4500</v>
      </c>
      <c r="AC203" s="5"/>
      <c r="AE203" s="5"/>
      <c r="AF203" s="6">
        <f t="shared" si="15"/>
        <v>4500</v>
      </c>
      <c r="AG203" s="5">
        <v>7300</v>
      </c>
      <c r="AH203" s="3" t="s">
        <v>87</v>
      </c>
      <c r="AI203" s="4"/>
    </row>
    <row r="204" spans="1:35" x14ac:dyDescent="0.45">
      <c r="A204" s="2" t="s">
        <v>29</v>
      </c>
      <c r="B204" s="2" t="s">
        <v>30</v>
      </c>
      <c r="C204" s="2" t="s">
        <v>45</v>
      </c>
      <c r="D204" s="2">
        <f>_xlfn.XLOOKUP(C204,Sheet2!A:A,Sheet2!B:B)</f>
        <v>11</v>
      </c>
      <c r="E204" s="2" t="str">
        <f>_xlfn.XLOOKUP(C204,Sheet2!A:A,Sheet2!C:C)</f>
        <v>PL</v>
      </c>
      <c r="F204" s="3" t="s">
        <v>46</v>
      </c>
      <c r="G204" s="4">
        <v>45915</v>
      </c>
      <c r="H204" s="6">
        <f t="shared" si="12"/>
        <v>2025</v>
      </c>
      <c r="I204" s="6">
        <f t="shared" si="13"/>
        <v>9</v>
      </c>
      <c r="J204" s="12">
        <f t="shared" si="14"/>
        <v>45901</v>
      </c>
      <c r="K204" s="2">
        <v>1080</v>
      </c>
      <c r="L204" s="4">
        <v>46022</v>
      </c>
      <c r="M204" s="2">
        <v>500080</v>
      </c>
      <c r="O204" s="2" t="s">
        <v>32</v>
      </c>
      <c r="R204" s="2" t="s">
        <v>33</v>
      </c>
      <c r="T204" s="2" t="s">
        <v>34</v>
      </c>
      <c r="U204" s="2" t="s">
        <v>39</v>
      </c>
      <c r="V204" s="2" t="s">
        <v>40</v>
      </c>
      <c r="W204" s="2" t="s">
        <v>31</v>
      </c>
      <c r="X204" s="3"/>
      <c r="Y204" s="2" t="s">
        <v>34</v>
      </c>
      <c r="AB204" s="6">
        <v>3900</v>
      </c>
      <c r="AC204" s="5"/>
      <c r="AE204" s="5"/>
      <c r="AF204" s="6">
        <f t="shared" si="15"/>
        <v>3900</v>
      </c>
      <c r="AG204" s="5">
        <v>11200</v>
      </c>
      <c r="AH204" s="3" t="s">
        <v>111</v>
      </c>
      <c r="AI204" s="4"/>
    </row>
    <row r="205" spans="1:35" x14ac:dyDescent="0.45">
      <c r="A205" s="2" t="s">
        <v>29</v>
      </c>
      <c r="B205" s="2" t="s">
        <v>30</v>
      </c>
      <c r="C205" s="2" t="s">
        <v>42</v>
      </c>
      <c r="D205" s="2">
        <f>_xlfn.XLOOKUP(C205,Sheet2!A:A,Sheet2!B:B)</f>
        <v>12</v>
      </c>
      <c r="E205" s="2" t="str">
        <f>_xlfn.XLOOKUP(C205,Sheet2!A:A,Sheet2!C:C)</f>
        <v>PL</v>
      </c>
      <c r="F205" s="3" t="s">
        <v>43</v>
      </c>
      <c r="G205" s="4">
        <v>45669</v>
      </c>
      <c r="H205" s="6">
        <f t="shared" si="12"/>
        <v>2025</v>
      </c>
      <c r="I205" s="6">
        <f t="shared" si="13"/>
        <v>1</v>
      </c>
      <c r="J205" s="12">
        <f t="shared" si="14"/>
        <v>45658</v>
      </c>
      <c r="K205" s="2">
        <v>1008</v>
      </c>
      <c r="L205" s="4">
        <v>46022</v>
      </c>
      <c r="M205" s="2">
        <v>500008</v>
      </c>
      <c r="O205" s="2" t="s">
        <v>32</v>
      </c>
      <c r="R205" s="2" t="s">
        <v>33</v>
      </c>
      <c r="T205" s="2" t="s">
        <v>34</v>
      </c>
      <c r="U205" s="2" t="s">
        <v>39</v>
      </c>
      <c r="V205" s="2" t="s">
        <v>40</v>
      </c>
      <c r="W205" s="2" t="s">
        <v>31</v>
      </c>
      <c r="X205" s="3"/>
      <c r="Y205" s="2" t="s">
        <v>34</v>
      </c>
      <c r="AB205" s="6">
        <v>15000</v>
      </c>
      <c r="AC205" s="5"/>
      <c r="AE205" s="5"/>
      <c r="AF205" s="6">
        <f t="shared" si="15"/>
        <v>15000</v>
      </c>
      <c r="AG205" s="5">
        <v>15000</v>
      </c>
      <c r="AH205" s="3" t="s">
        <v>44</v>
      </c>
      <c r="AI205" s="4"/>
    </row>
    <row r="206" spans="1:35" x14ac:dyDescent="0.45">
      <c r="A206" s="2" t="s">
        <v>29</v>
      </c>
      <c r="B206" s="2" t="s">
        <v>30</v>
      </c>
      <c r="C206" s="2" t="s">
        <v>42</v>
      </c>
      <c r="D206" s="2">
        <f>_xlfn.XLOOKUP(C206,Sheet2!A:A,Sheet2!B:B)</f>
        <v>12</v>
      </c>
      <c r="E206" s="2" t="str">
        <f>_xlfn.XLOOKUP(C206,Sheet2!A:A,Sheet2!C:C)</f>
        <v>PL</v>
      </c>
      <c r="F206" s="3" t="s">
        <v>43</v>
      </c>
      <c r="G206" s="4">
        <v>45759</v>
      </c>
      <c r="H206" s="6">
        <f t="shared" si="12"/>
        <v>2025</v>
      </c>
      <c r="I206" s="6">
        <f t="shared" si="13"/>
        <v>4</v>
      </c>
      <c r="J206" s="12">
        <f t="shared" si="14"/>
        <v>45748</v>
      </c>
      <c r="K206" s="2">
        <v>1035</v>
      </c>
      <c r="L206" s="4">
        <v>46022</v>
      </c>
      <c r="M206" s="2">
        <v>500035</v>
      </c>
      <c r="O206" s="2" t="s">
        <v>32</v>
      </c>
      <c r="R206" s="2" t="s">
        <v>33</v>
      </c>
      <c r="T206" s="2" t="s">
        <v>34</v>
      </c>
      <c r="U206" s="2" t="s">
        <v>39</v>
      </c>
      <c r="V206" s="2" t="s">
        <v>40</v>
      </c>
      <c r="W206" s="2" t="s">
        <v>31</v>
      </c>
      <c r="X206" s="3"/>
      <c r="Y206" s="2" t="s">
        <v>34</v>
      </c>
      <c r="AB206" s="6">
        <v>20000</v>
      </c>
      <c r="AC206" s="5"/>
      <c r="AE206" s="5"/>
      <c r="AF206" s="6">
        <f t="shared" si="15"/>
        <v>20000</v>
      </c>
      <c r="AG206" s="5">
        <v>35000</v>
      </c>
      <c r="AH206" s="3" t="s">
        <v>78</v>
      </c>
      <c r="AI206" s="4"/>
    </row>
    <row r="207" spans="1:35" x14ac:dyDescent="0.45">
      <c r="A207" s="2" t="s">
        <v>29</v>
      </c>
      <c r="B207" s="2" t="s">
        <v>30</v>
      </c>
      <c r="C207" s="2" t="s">
        <v>42</v>
      </c>
      <c r="D207" s="2">
        <f>_xlfn.XLOOKUP(C207,Sheet2!A:A,Sheet2!B:B)</f>
        <v>12</v>
      </c>
      <c r="E207" s="2" t="str">
        <f>_xlfn.XLOOKUP(C207,Sheet2!A:A,Sheet2!C:C)</f>
        <v>PL</v>
      </c>
      <c r="F207" s="3" t="s">
        <v>43</v>
      </c>
      <c r="G207" s="4">
        <v>45850</v>
      </c>
      <c r="H207" s="6">
        <f t="shared" si="12"/>
        <v>2025</v>
      </c>
      <c r="I207" s="6">
        <f t="shared" si="13"/>
        <v>7</v>
      </c>
      <c r="J207" s="12">
        <f t="shared" si="14"/>
        <v>45839</v>
      </c>
      <c r="K207" s="2">
        <v>1063</v>
      </c>
      <c r="L207" s="4">
        <v>46022</v>
      </c>
      <c r="M207" s="2">
        <v>500063</v>
      </c>
      <c r="O207" s="2" t="s">
        <v>32</v>
      </c>
      <c r="R207" s="2" t="s">
        <v>33</v>
      </c>
      <c r="T207" s="2" t="s">
        <v>34</v>
      </c>
      <c r="U207" s="2" t="s">
        <v>39</v>
      </c>
      <c r="V207" s="2" t="s">
        <v>40</v>
      </c>
      <c r="W207" s="2" t="s">
        <v>31</v>
      </c>
      <c r="X207" s="3"/>
      <c r="Y207" s="2" t="s">
        <v>34</v>
      </c>
      <c r="AB207" s="6">
        <v>18000</v>
      </c>
      <c r="AC207" s="5"/>
      <c r="AE207" s="5"/>
      <c r="AF207" s="6">
        <f t="shared" si="15"/>
        <v>18000</v>
      </c>
      <c r="AG207" s="5">
        <v>53000</v>
      </c>
      <c r="AH207" s="3" t="s">
        <v>99</v>
      </c>
      <c r="AI207" s="4"/>
    </row>
    <row r="208" spans="1:35" x14ac:dyDescent="0.45">
      <c r="A208" s="2" t="s">
        <v>29</v>
      </c>
      <c r="B208" s="2" t="s">
        <v>30</v>
      </c>
      <c r="C208" s="2" t="s">
        <v>42</v>
      </c>
      <c r="D208" s="2">
        <f>_xlfn.XLOOKUP(C208,Sheet2!A:A,Sheet2!B:B)</f>
        <v>12</v>
      </c>
      <c r="E208" s="2" t="str">
        <f>_xlfn.XLOOKUP(C208,Sheet2!A:A,Sheet2!C:C)</f>
        <v>PL</v>
      </c>
      <c r="F208" s="3" t="s">
        <v>43</v>
      </c>
      <c r="G208" s="4">
        <v>45942</v>
      </c>
      <c r="H208" s="6">
        <f t="shared" si="12"/>
        <v>2025</v>
      </c>
      <c r="I208" s="6">
        <f t="shared" si="13"/>
        <v>10</v>
      </c>
      <c r="J208" s="12">
        <f t="shared" si="14"/>
        <v>45931</v>
      </c>
      <c r="K208" s="2">
        <v>1091</v>
      </c>
      <c r="L208" s="4">
        <v>46022</v>
      </c>
      <c r="M208" s="2">
        <v>500091</v>
      </c>
      <c r="O208" s="2" t="s">
        <v>32</v>
      </c>
      <c r="R208" s="2" t="s">
        <v>33</v>
      </c>
      <c r="T208" s="2" t="s">
        <v>34</v>
      </c>
      <c r="U208" s="2" t="s">
        <v>39</v>
      </c>
      <c r="V208" s="2" t="s">
        <v>40</v>
      </c>
      <c r="W208" s="2" t="s">
        <v>31</v>
      </c>
      <c r="X208" s="3"/>
      <c r="Y208" s="2" t="s">
        <v>34</v>
      </c>
      <c r="AB208" s="6">
        <v>22000</v>
      </c>
      <c r="AC208" s="5"/>
      <c r="AE208" s="5"/>
      <c r="AF208" s="6">
        <f t="shared" si="15"/>
        <v>22000</v>
      </c>
      <c r="AG208" s="5">
        <v>75000</v>
      </c>
      <c r="AH208" s="3" t="s">
        <v>118</v>
      </c>
      <c r="AI208" s="4"/>
    </row>
    <row r="209" spans="1:35" x14ac:dyDescent="0.45">
      <c r="A209" s="2" t="s">
        <v>29</v>
      </c>
      <c r="B209" s="2" t="s">
        <v>30</v>
      </c>
      <c r="C209" s="2" t="s">
        <v>58</v>
      </c>
      <c r="D209" s="2">
        <f>_xlfn.XLOOKUP(C209,Sheet2!A:A,Sheet2!B:B)</f>
        <v>13</v>
      </c>
      <c r="E209" s="2" t="str">
        <f>_xlfn.XLOOKUP(C209,Sheet2!A:A,Sheet2!C:C)</f>
        <v>PL</v>
      </c>
      <c r="F209" s="3" t="s">
        <v>59</v>
      </c>
      <c r="G209" s="4">
        <v>45713</v>
      </c>
      <c r="H209" s="6">
        <f t="shared" si="12"/>
        <v>2025</v>
      </c>
      <c r="I209" s="6">
        <f t="shared" si="13"/>
        <v>2</v>
      </c>
      <c r="J209" s="12">
        <f t="shared" si="14"/>
        <v>45689</v>
      </c>
      <c r="K209" s="2">
        <v>1017</v>
      </c>
      <c r="L209" s="4">
        <v>46022</v>
      </c>
      <c r="M209" s="2">
        <v>500017</v>
      </c>
      <c r="O209" s="2" t="s">
        <v>32</v>
      </c>
      <c r="R209" s="2" t="s">
        <v>33</v>
      </c>
      <c r="T209" s="2" t="s">
        <v>34</v>
      </c>
      <c r="U209" s="2" t="s">
        <v>39</v>
      </c>
      <c r="V209" s="2" t="s">
        <v>40</v>
      </c>
      <c r="W209" s="2" t="s">
        <v>31</v>
      </c>
      <c r="X209" s="3"/>
      <c r="Y209" s="2" t="s">
        <v>34</v>
      </c>
      <c r="AB209" s="6">
        <v>35000</v>
      </c>
      <c r="AC209" s="5"/>
      <c r="AE209" s="5"/>
      <c r="AF209" s="6">
        <f t="shared" si="15"/>
        <v>35000</v>
      </c>
      <c r="AG209" s="5">
        <v>35000</v>
      </c>
      <c r="AH209" s="3" t="s">
        <v>60</v>
      </c>
      <c r="AI209" s="4"/>
    </row>
    <row r="210" spans="1:35" x14ac:dyDescent="0.45">
      <c r="A210" s="2" t="s">
        <v>29</v>
      </c>
      <c r="B210" s="2" t="s">
        <v>30</v>
      </c>
      <c r="C210" s="2" t="s">
        <v>58</v>
      </c>
      <c r="D210" s="2">
        <f>_xlfn.XLOOKUP(C210,Sheet2!A:A,Sheet2!B:B)</f>
        <v>13</v>
      </c>
      <c r="E210" s="2" t="str">
        <f>_xlfn.XLOOKUP(C210,Sheet2!A:A,Sheet2!C:C)</f>
        <v>PL</v>
      </c>
      <c r="F210" s="3" t="s">
        <v>59</v>
      </c>
      <c r="G210" s="4">
        <v>45802</v>
      </c>
      <c r="H210" s="6">
        <f t="shared" si="12"/>
        <v>2025</v>
      </c>
      <c r="I210" s="6">
        <f t="shared" si="13"/>
        <v>5</v>
      </c>
      <c r="J210" s="12">
        <f t="shared" si="14"/>
        <v>45778</v>
      </c>
      <c r="K210" s="2">
        <v>1045</v>
      </c>
      <c r="L210" s="4">
        <v>46022</v>
      </c>
      <c r="M210" s="2">
        <v>500045</v>
      </c>
      <c r="O210" s="2" t="s">
        <v>32</v>
      </c>
      <c r="R210" s="2" t="s">
        <v>33</v>
      </c>
      <c r="T210" s="2" t="s">
        <v>34</v>
      </c>
      <c r="U210" s="2" t="s">
        <v>39</v>
      </c>
      <c r="V210" s="2" t="s">
        <v>40</v>
      </c>
      <c r="W210" s="2" t="s">
        <v>31</v>
      </c>
      <c r="X210" s="3"/>
      <c r="Y210" s="2" t="s">
        <v>34</v>
      </c>
      <c r="AB210" s="6">
        <v>48000</v>
      </c>
      <c r="AC210" s="5"/>
      <c r="AE210" s="5"/>
      <c r="AF210" s="6">
        <f t="shared" si="15"/>
        <v>48000</v>
      </c>
      <c r="AG210" s="5">
        <v>83000</v>
      </c>
      <c r="AH210" s="3" t="s">
        <v>88</v>
      </c>
      <c r="AI210" s="4"/>
    </row>
    <row r="211" spans="1:35" x14ac:dyDescent="0.45">
      <c r="A211" s="2" t="s">
        <v>29</v>
      </c>
      <c r="B211" s="2" t="s">
        <v>30</v>
      </c>
      <c r="C211" s="2" t="s">
        <v>58</v>
      </c>
      <c r="D211" s="2">
        <f>_xlfn.XLOOKUP(C211,Sheet2!A:A,Sheet2!B:B)</f>
        <v>13</v>
      </c>
      <c r="E211" s="2" t="str">
        <f>_xlfn.XLOOKUP(C211,Sheet2!A:A,Sheet2!C:C)</f>
        <v>PL</v>
      </c>
      <c r="F211" s="3" t="s">
        <v>59</v>
      </c>
      <c r="G211" s="4">
        <v>45894</v>
      </c>
      <c r="H211" s="6">
        <f t="shared" si="12"/>
        <v>2025</v>
      </c>
      <c r="I211" s="6">
        <f t="shared" si="13"/>
        <v>8</v>
      </c>
      <c r="J211" s="12">
        <f t="shared" si="14"/>
        <v>45870</v>
      </c>
      <c r="K211" s="2">
        <v>1072</v>
      </c>
      <c r="L211" s="4">
        <v>46022</v>
      </c>
      <c r="M211" s="2">
        <v>500072</v>
      </c>
      <c r="O211" s="2" t="s">
        <v>32</v>
      </c>
      <c r="R211" s="2" t="s">
        <v>33</v>
      </c>
      <c r="T211" s="2" t="s">
        <v>34</v>
      </c>
      <c r="U211" s="2" t="s">
        <v>39</v>
      </c>
      <c r="V211" s="2" t="s">
        <v>40</v>
      </c>
      <c r="W211" s="2" t="s">
        <v>31</v>
      </c>
      <c r="X211" s="3"/>
      <c r="Y211" s="2" t="s">
        <v>34</v>
      </c>
      <c r="AB211" s="6">
        <v>42000</v>
      </c>
      <c r="AC211" s="5"/>
      <c r="AE211" s="5"/>
      <c r="AF211" s="6">
        <f t="shared" si="15"/>
        <v>42000</v>
      </c>
      <c r="AG211" s="5">
        <v>125000</v>
      </c>
      <c r="AH211" s="3" t="s">
        <v>106</v>
      </c>
      <c r="AI211" s="4"/>
    </row>
    <row r="212" spans="1:35" x14ac:dyDescent="0.45">
      <c r="A212" s="2" t="s">
        <v>29</v>
      </c>
      <c r="B212" s="2" t="s">
        <v>30</v>
      </c>
      <c r="C212" s="2" t="s">
        <v>58</v>
      </c>
      <c r="D212" s="2">
        <f>_xlfn.XLOOKUP(C212,Sheet2!A:A,Sheet2!B:B)</f>
        <v>13</v>
      </c>
      <c r="E212" s="2" t="str">
        <f>_xlfn.XLOOKUP(C212,Sheet2!A:A,Sheet2!C:C)</f>
        <v>PL</v>
      </c>
      <c r="F212" s="3" t="s">
        <v>59</v>
      </c>
      <c r="G212" s="4">
        <v>45986</v>
      </c>
      <c r="H212" s="6">
        <f t="shared" si="12"/>
        <v>2025</v>
      </c>
      <c r="I212" s="6">
        <f t="shared" si="13"/>
        <v>11</v>
      </c>
      <c r="J212" s="12">
        <f t="shared" si="14"/>
        <v>45962</v>
      </c>
      <c r="K212" s="2">
        <v>1100</v>
      </c>
      <c r="L212" s="4">
        <v>46022</v>
      </c>
      <c r="M212" s="2">
        <v>500100</v>
      </c>
      <c r="O212" s="2" t="s">
        <v>32</v>
      </c>
      <c r="R212" s="2" t="s">
        <v>33</v>
      </c>
      <c r="T212" s="2" t="s">
        <v>34</v>
      </c>
      <c r="U212" s="2" t="s">
        <v>39</v>
      </c>
      <c r="V212" s="2" t="s">
        <v>40</v>
      </c>
      <c r="W212" s="2" t="s">
        <v>31</v>
      </c>
      <c r="X212" s="3"/>
      <c r="Y212" s="2" t="s">
        <v>34</v>
      </c>
      <c r="AB212" s="6">
        <v>55000</v>
      </c>
      <c r="AC212" s="5"/>
      <c r="AE212" s="5"/>
      <c r="AF212" s="6">
        <f t="shared" si="15"/>
        <v>55000</v>
      </c>
      <c r="AG212" s="5">
        <v>180000</v>
      </c>
      <c r="AH212" s="3" t="s">
        <v>125</v>
      </c>
      <c r="AI212" s="4"/>
    </row>
    <row r="213" spans="1:35" x14ac:dyDescent="0.45">
      <c r="A213" s="2" t="s">
        <v>29</v>
      </c>
      <c r="B213" s="2" t="s">
        <v>30</v>
      </c>
      <c r="C213" s="2" t="s">
        <v>71</v>
      </c>
      <c r="D213" s="2">
        <f>_xlfn.XLOOKUP(C213,Sheet2!A:A,Sheet2!B:B)</f>
        <v>14</v>
      </c>
      <c r="E213" s="2" t="str">
        <f>_xlfn.XLOOKUP(C213,Sheet2!A:A,Sheet2!C:C)</f>
        <v>PL</v>
      </c>
      <c r="F213" s="3" t="s">
        <v>72</v>
      </c>
      <c r="G213" s="4">
        <v>45746</v>
      </c>
      <c r="H213" s="6">
        <f t="shared" si="12"/>
        <v>2025</v>
      </c>
      <c r="I213" s="6">
        <f t="shared" si="13"/>
        <v>3</v>
      </c>
      <c r="J213" s="12">
        <f t="shared" si="14"/>
        <v>45717</v>
      </c>
      <c r="K213" s="2">
        <v>1026</v>
      </c>
      <c r="L213" s="4">
        <v>46022</v>
      </c>
      <c r="M213" s="2">
        <v>500026</v>
      </c>
      <c r="O213" s="2" t="s">
        <v>32</v>
      </c>
      <c r="R213" s="2" t="s">
        <v>33</v>
      </c>
      <c r="T213" s="2" t="s">
        <v>34</v>
      </c>
      <c r="W213" s="2" t="s">
        <v>31</v>
      </c>
      <c r="X213" s="3"/>
      <c r="Y213" s="2" t="s">
        <v>34</v>
      </c>
      <c r="AB213" s="6">
        <v>30000</v>
      </c>
      <c r="AC213" s="5"/>
      <c r="AE213" s="5"/>
      <c r="AF213" s="6">
        <f t="shared" si="15"/>
        <v>30000</v>
      </c>
      <c r="AG213" s="5">
        <v>30000</v>
      </c>
      <c r="AH213" s="3" t="s">
        <v>73</v>
      </c>
      <c r="AI213" s="4"/>
    </row>
    <row r="214" spans="1:35" x14ac:dyDescent="0.45">
      <c r="A214" s="2" t="s">
        <v>29</v>
      </c>
      <c r="B214" s="2" t="s">
        <v>30</v>
      </c>
      <c r="C214" s="2" t="s">
        <v>71</v>
      </c>
      <c r="D214" s="2">
        <f>_xlfn.XLOOKUP(C214,Sheet2!A:A,Sheet2!B:B)</f>
        <v>14</v>
      </c>
      <c r="E214" s="2" t="str">
        <f>_xlfn.XLOOKUP(C214,Sheet2!A:A,Sheet2!C:C)</f>
        <v>PL</v>
      </c>
      <c r="F214" s="3" t="s">
        <v>72</v>
      </c>
      <c r="G214" s="4">
        <v>45838</v>
      </c>
      <c r="H214" s="6">
        <f t="shared" si="12"/>
        <v>2025</v>
      </c>
      <c r="I214" s="6">
        <f t="shared" si="13"/>
        <v>6</v>
      </c>
      <c r="J214" s="12">
        <f t="shared" si="14"/>
        <v>45809</v>
      </c>
      <c r="K214" s="2">
        <v>1054</v>
      </c>
      <c r="L214" s="4">
        <v>46022</v>
      </c>
      <c r="M214" s="2">
        <v>500054</v>
      </c>
      <c r="O214" s="2" t="s">
        <v>32</v>
      </c>
      <c r="R214" s="2" t="s">
        <v>33</v>
      </c>
      <c r="T214" s="2" t="s">
        <v>34</v>
      </c>
      <c r="W214" s="2" t="s">
        <v>31</v>
      </c>
      <c r="X214" s="3"/>
      <c r="Y214" s="2" t="s">
        <v>34</v>
      </c>
      <c r="AB214" s="6">
        <v>30000</v>
      </c>
      <c r="AC214" s="5"/>
      <c r="AE214" s="5"/>
      <c r="AF214" s="6">
        <f t="shared" si="15"/>
        <v>30000</v>
      </c>
      <c r="AG214" s="5">
        <v>60000</v>
      </c>
      <c r="AH214" s="3" t="s">
        <v>96</v>
      </c>
      <c r="AI214" s="4"/>
    </row>
    <row r="215" spans="1:35" x14ac:dyDescent="0.45">
      <c r="A215" s="2" t="s">
        <v>29</v>
      </c>
      <c r="B215" s="2" t="s">
        <v>30</v>
      </c>
      <c r="C215" s="2" t="s">
        <v>71</v>
      </c>
      <c r="D215" s="2">
        <f>_xlfn.XLOOKUP(C215,Sheet2!A:A,Sheet2!B:B)</f>
        <v>14</v>
      </c>
      <c r="E215" s="2" t="str">
        <f>_xlfn.XLOOKUP(C215,Sheet2!A:A,Sheet2!C:C)</f>
        <v>PL</v>
      </c>
      <c r="F215" s="3" t="s">
        <v>72</v>
      </c>
      <c r="G215" s="4">
        <v>45930</v>
      </c>
      <c r="H215" s="6">
        <f t="shared" si="12"/>
        <v>2025</v>
      </c>
      <c r="I215" s="6">
        <f t="shared" si="13"/>
        <v>9</v>
      </c>
      <c r="J215" s="12">
        <f t="shared" si="14"/>
        <v>45901</v>
      </c>
      <c r="K215" s="2">
        <v>1081</v>
      </c>
      <c r="L215" s="4">
        <v>46022</v>
      </c>
      <c r="M215" s="2">
        <v>500081</v>
      </c>
      <c r="O215" s="2" t="s">
        <v>32</v>
      </c>
      <c r="R215" s="2" t="s">
        <v>33</v>
      </c>
      <c r="T215" s="2" t="s">
        <v>34</v>
      </c>
      <c r="W215" s="2" t="s">
        <v>31</v>
      </c>
      <c r="X215" s="3"/>
      <c r="Y215" s="2" t="s">
        <v>34</v>
      </c>
      <c r="AB215" s="6">
        <v>30000</v>
      </c>
      <c r="AC215" s="5"/>
      <c r="AE215" s="5"/>
      <c r="AF215" s="6">
        <f t="shared" si="15"/>
        <v>30000</v>
      </c>
      <c r="AG215" s="5">
        <v>90000</v>
      </c>
      <c r="AH215" s="3" t="s">
        <v>115</v>
      </c>
      <c r="AI215" s="4"/>
    </row>
    <row r="216" spans="1:35" x14ac:dyDescent="0.45">
      <c r="A216" s="2" t="s">
        <v>29</v>
      </c>
      <c r="B216" s="2" t="s">
        <v>30</v>
      </c>
      <c r="C216" s="2" t="s">
        <v>71</v>
      </c>
      <c r="D216" s="2">
        <f>_xlfn.XLOOKUP(C216,Sheet2!A:A,Sheet2!B:B)</f>
        <v>14</v>
      </c>
      <c r="E216" s="2" t="str">
        <f>_xlfn.XLOOKUP(C216,Sheet2!A:A,Sheet2!C:C)</f>
        <v>PL</v>
      </c>
      <c r="F216" s="3" t="s">
        <v>72</v>
      </c>
      <c r="G216" s="4">
        <v>46021</v>
      </c>
      <c r="H216" s="6">
        <f t="shared" si="12"/>
        <v>2025</v>
      </c>
      <c r="I216" s="6">
        <f t="shared" si="13"/>
        <v>12</v>
      </c>
      <c r="J216" s="12">
        <f t="shared" si="14"/>
        <v>45992</v>
      </c>
      <c r="K216" s="2">
        <v>1109</v>
      </c>
      <c r="L216" s="4">
        <v>46022</v>
      </c>
      <c r="M216" s="2">
        <v>500109</v>
      </c>
      <c r="O216" s="2" t="s">
        <v>32</v>
      </c>
      <c r="R216" s="2" t="s">
        <v>33</v>
      </c>
      <c r="T216" s="2" t="s">
        <v>34</v>
      </c>
      <c r="W216" s="2" t="s">
        <v>31</v>
      </c>
      <c r="X216" s="3"/>
      <c r="Y216" s="2" t="s">
        <v>34</v>
      </c>
      <c r="AB216" s="6">
        <v>30000</v>
      </c>
      <c r="AC216" s="5"/>
      <c r="AE216" s="5"/>
      <c r="AF216" s="6">
        <f t="shared" si="15"/>
        <v>30000</v>
      </c>
      <c r="AG216" s="5">
        <v>120000</v>
      </c>
      <c r="AH216" s="3" t="s">
        <v>132</v>
      </c>
      <c r="AI216" s="4"/>
    </row>
    <row r="217" spans="1:35" x14ac:dyDescent="0.45">
      <c r="A217" s="2" t="s">
        <v>29</v>
      </c>
      <c r="B217" s="2" t="s">
        <v>30</v>
      </c>
      <c r="C217" s="2" t="s">
        <v>80</v>
      </c>
      <c r="D217" s="2">
        <f>_xlfn.XLOOKUP(C217,Sheet2!A:A,Sheet2!B:B)</f>
        <v>15</v>
      </c>
      <c r="E217" s="2" t="str">
        <f>_xlfn.XLOOKUP(C217,Sheet2!A:A,Sheet2!C:C)</f>
        <v>PL</v>
      </c>
      <c r="F217" s="3" t="s">
        <v>81</v>
      </c>
      <c r="G217" s="4">
        <v>45769</v>
      </c>
      <c r="H217" s="6">
        <f t="shared" si="12"/>
        <v>2025</v>
      </c>
      <c r="I217" s="6">
        <f t="shared" si="13"/>
        <v>4</v>
      </c>
      <c r="J217" s="12">
        <f t="shared" si="14"/>
        <v>45748</v>
      </c>
      <c r="K217" s="2">
        <v>1036</v>
      </c>
      <c r="L217" s="4">
        <v>46022</v>
      </c>
      <c r="M217" s="2">
        <v>500036</v>
      </c>
      <c r="O217" s="2" t="s">
        <v>32</v>
      </c>
      <c r="R217" s="2" t="s">
        <v>33</v>
      </c>
      <c r="T217" s="2" t="s">
        <v>34</v>
      </c>
      <c r="U217" s="2" t="s">
        <v>39</v>
      </c>
      <c r="V217" s="2" t="s">
        <v>40</v>
      </c>
      <c r="W217" s="2" t="s">
        <v>31</v>
      </c>
      <c r="X217" s="3"/>
      <c r="Y217" s="2" t="s">
        <v>34</v>
      </c>
      <c r="AB217" s="6">
        <v>2200</v>
      </c>
      <c r="AC217" s="5"/>
      <c r="AE217" s="5"/>
      <c r="AF217" s="6">
        <f t="shared" si="15"/>
        <v>2200</v>
      </c>
      <c r="AG217" s="5">
        <v>2200</v>
      </c>
      <c r="AH217" s="3" t="s">
        <v>82</v>
      </c>
      <c r="AI217" s="4"/>
    </row>
    <row r="218" spans="1:35" x14ac:dyDescent="0.45">
      <c r="A218" s="2" t="s">
        <v>29</v>
      </c>
      <c r="B218" s="2" t="s">
        <v>30</v>
      </c>
      <c r="C218" s="2" t="s">
        <v>80</v>
      </c>
      <c r="D218" s="2">
        <f>_xlfn.XLOOKUP(C218,Sheet2!A:A,Sheet2!B:B)</f>
        <v>15</v>
      </c>
      <c r="E218" s="2" t="str">
        <f>_xlfn.XLOOKUP(C218,Sheet2!A:A,Sheet2!C:C)</f>
        <v>PL</v>
      </c>
      <c r="F218" s="3" t="s">
        <v>81</v>
      </c>
      <c r="G218" s="4">
        <v>45922</v>
      </c>
      <c r="H218" s="6">
        <f t="shared" si="12"/>
        <v>2025</v>
      </c>
      <c r="I218" s="6">
        <f t="shared" si="13"/>
        <v>9</v>
      </c>
      <c r="J218" s="12">
        <f t="shared" si="14"/>
        <v>45901</v>
      </c>
      <c r="K218" s="2">
        <v>1082</v>
      </c>
      <c r="L218" s="4">
        <v>46022</v>
      </c>
      <c r="M218" s="2">
        <v>500082</v>
      </c>
      <c r="O218" s="2" t="s">
        <v>32</v>
      </c>
      <c r="R218" s="2" t="s">
        <v>33</v>
      </c>
      <c r="T218" s="2" t="s">
        <v>34</v>
      </c>
      <c r="U218" s="2" t="s">
        <v>39</v>
      </c>
      <c r="V218" s="2" t="s">
        <v>40</v>
      </c>
      <c r="W218" s="2" t="s">
        <v>31</v>
      </c>
      <c r="X218" s="3"/>
      <c r="Y218" s="2" t="s">
        <v>34</v>
      </c>
      <c r="AB218" s="6">
        <v>1800</v>
      </c>
      <c r="AC218" s="5"/>
      <c r="AE218" s="5"/>
      <c r="AF218" s="6">
        <f t="shared" si="15"/>
        <v>1800</v>
      </c>
      <c r="AG218" s="5">
        <v>4000</v>
      </c>
      <c r="AH218" s="3" t="s">
        <v>112</v>
      </c>
      <c r="AI218" s="4"/>
    </row>
    <row r="219" spans="1:35" x14ac:dyDescent="0.45">
      <c r="A219" s="2" t="s">
        <v>29</v>
      </c>
      <c r="B219" s="2" t="s">
        <v>30</v>
      </c>
      <c r="C219" s="2" t="s">
        <v>35</v>
      </c>
      <c r="D219" s="2">
        <f>_xlfn.XLOOKUP(C219,Sheet2!A:A,Sheet2!B:B)</f>
        <v>16</v>
      </c>
      <c r="E219" s="2" t="str">
        <f>_xlfn.XLOOKUP(C219,Sheet2!A:A,Sheet2!C:C)</f>
        <v>BS</v>
      </c>
      <c r="F219" s="3"/>
      <c r="G219" s="4">
        <v>45658</v>
      </c>
      <c r="H219" s="6">
        <f t="shared" si="12"/>
        <v>2025</v>
      </c>
      <c r="I219" s="6">
        <f t="shared" si="13"/>
        <v>1</v>
      </c>
      <c r="J219" s="12">
        <f t="shared" si="14"/>
        <v>45658</v>
      </c>
      <c r="K219" s="2">
        <v>1001</v>
      </c>
      <c r="L219" s="4">
        <v>46022</v>
      </c>
      <c r="M219" s="2">
        <v>500001</v>
      </c>
      <c r="O219" s="2" t="s">
        <v>32</v>
      </c>
      <c r="R219" s="2" t="s">
        <v>33</v>
      </c>
      <c r="T219" s="2" t="s">
        <v>34</v>
      </c>
      <c r="W219" s="2" t="s">
        <v>31</v>
      </c>
      <c r="X219" s="3"/>
      <c r="Y219" s="2" t="s">
        <v>34</v>
      </c>
      <c r="AC219" s="5"/>
      <c r="AD219" s="6">
        <v>400000</v>
      </c>
      <c r="AE219" s="5"/>
      <c r="AF219" s="6">
        <f t="shared" si="15"/>
        <v>-400000</v>
      </c>
      <c r="AG219" s="5">
        <v>400000</v>
      </c>
      <c r="AH219" s="3" t="s">
        <v>36</v>
      </c>
      <c r="AI219" s="4"/>
    </row>
  </sheetData>
  <autoFilter ref="A1:AJ219" xr:uid="{00000000-0009-0000-0000-000000000000}"/>
  <phoneticPr fontId="2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7F9BF-201E-44E9-8614-10C242AA9C10}">
  <dimension ref="A1:C17"/>
  <sheetViews>
    <sheetView zoomScale="150" zoomScaleNormal="150" workbookViewId="0">
      <selection activeCell="C18" sqref="C18"/>
    </sheetView>
  </sheetViews>
  <sheetFormatPr defaultRowHeight="14.25" x14ac:dyDescent="0.45"/>
  <cols>
    <col min="1" max="1" width="11.265625" style="2" bestFit="1" customWidth="1"/>
    <col min="2" max="16384" width="9.06640625" style="2"/>
  </cols>
  <sheetData>
    <row r="1" spans="1:3" x14ac:dyDescent="0.45">
      <c r="A1" s="2" t="s">
        <v>183</v>
      </c>
      <c r="B1" s="2" t="s">
        <v>176</v>
      </c>
      <c r="C1" s="2" t="s">
        <v>182</v>
      </c>
    </row>
    <row r="2" spans="1:3" x14ac:dyDescent="0.45">
      <c r="A2" s="2" t="s">
        <v>31</v>
      </c>
      <c r="B2" s="2">
        <v>1</v>
      </c>
      <c r="C2" s="2" t="s">
        <v>179</v>
      </c>
    </row>
    <row r="3" spans="1:3" x14ac:dyDescent="0.45">
      <c r="A3" s="2" t="s">
        <v>52</v>
      </c>
      <c r="B3" s="2">
        <v>2</v>
      </c>
      <c r="C3" s="2" t="s">
        <v>179</v>
      </c>
    </row>
    <row r="4" spans="1:3" x14ac:dyDescent="0.45">
      <c r="A4" s="2" t="s">
        <v>61</v>
      </c>
      <c r="B4" s="2">
        <v>3</v>
      </c>
      <c r="C4" s="2" t="s">
        <v>179</v>
      </c>
    </row>
    <row r="5" spans="1:3" x14ac:dyDescent="0.45">
      <c r="A5" s="2" t="s">
        <v>134</v>
      </c>
      <c r="B5" s="2">
        <v>4</v>
      </c>
      <c r="C5" s="2" t="s">
        <v>181</v>
      </c>
    </row>
    <row r="6" spans="1:3" x14ac:dyDescent="0.45">
      <c r="A6" s="2" t="s">
        <v>37</v>
      </c>
      <c r="B6" s="2">
        <v>5</v>
      </c>
      <c r="C6" s="2" t="s">
        <v>181</v>
      </c>
    </row>
    <row r="7" spans="1:3" x14ac:dyDescent="0.45">
      <c r="A7" s="2" t="s">
        <v>149</v>
      </c>
      <c r="B7" s="2">
        <v>6</v>
      </c>
      <c r="C7" s="2" t="s">
        <v>181</v>
      </c>
    </row>
    <row r="8" spans="1:3" x14ac:dyDescent="0.45">
      <c r="A8" s="2" t="s">
        <v>152</v>
      </c>
      <c r="B8" s="2">
        <v>7</v>
      </c>
      <c r="C8" s="2" t="s">
        <v>181</v>
      </c>
    </row>
    <row r="9" spans="1:3" x14ac:dyDescent="0.45">
      <c r="A9" s="2" t="s">
        <v>48</v>
      </c>
      <c r="B9" s="2">
        <v>8</v>
      </c>
      <c r="C9" s="2" t="s">
        <v>181</v>
      </c>
    </row>
    <row r="10" spans="1:3" x14ac:dyDescent="0.45">
      <c r="A10" s="2" t="s">
        <v>55</v>
      </c>
      <c r="B10" s="2">
        <v>9</v>
      </c>
      <c r="C10" s="2" t="s">
        <v>181</v>
      </c>
    </row>
    <row r="11" spans="1:3" x14ac:dyDescent="0.45">
      <c r="A11" s="2" t="s">
        <v>67</v>
      </c>
      <c r="B11" s="2">
        <v>10</v>
      </c>
      <c r="C11" s="2" t="s">
        <v>181</v>
      </c>
    </row>
    <row r="12" spans="1:3" x14ac:dyDescent="0.45">
      <c r="A12" s="2" t="s">
        <v>45</v>
      </c>
      <c r="B12" s="2">
        <v>11</v>
      </c>
      <c r="C12" s="2" t="s">
        <v>181</v>
      </c>
    </row>
    <row r="13" spans="1:3" x14ac:dyDescent="0.45">
      <c r="A13" s="2" t="s">
        <v>42</v>
      </c>
      <c r="B13" s="2">
        <v>12</v>
      </c>
      <c r="C13" s="2" t="s">
        <v>181</v>
      </c>
    </row>
    <row r="14" spans="1:3" x14ac:dyDescent="0.45">
      <c r="A14" s="2" t="s">
        <v>58</v>
      </c>
      <c r="B14" s="2">
        <v>13</v>
      </c>
      <c r="C14" s="2" t="s">
        <v>181</v>
      </c>
    </row>
    <row r="15" spans="1:3" x14ac:dyDescent="0.45">
      <c r="A15" s="2" t="s">
        <v>71</v>
      </c>
      <c r="B15" s="2">
        <v>14</v>
      </c>
      <c r="C15" s="2" t="s">
        <v>181</v>
      </c>
    </row>
    <row r="16" spans="1:3" x14ac:dyDescent="0.45">
      <c r="A16" s="2" t="s">
        <v>80</v>
      </c>
      <c r="B16" s="2">
        <v>15</v>
      </c>
      <c r="C16" s="2" t="s">
        <v>181</v>
      </c>
    </row>
    <row r="17" spans="1:3" x14ac:dyDescent="0.45">
      <c r="A17" s="2" t="s">
        <v>35</v>
      </c>
      <c r="B17" s="2">
        <v>16</v>
      </c>
      <c r="C17" s="2" t="s">
        <v>179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P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大樹 宮本</cp:lastModifiedBy>
  <dcterms:created xsi:type="dcterms:W3CDTF">2026-04-16T00:29:22Z</dcterms:created>
  <dcterms:modified xsi:type="dcterms:W3CDTF">2026-04-16T01:29:27Z</dcterms:modified>
</cp:coreProperties>
</file>