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f41d135918dd7c9/00.Inbox/"/>
    </mc:Choice>
  </mc:AlternateContent>
  <xr:revisionPtr revIDLastSave="0" documentId="8_{3E8C48EC-BC3B-4128-BE05-CA9A10F03C6A}" xr6:coauthVersionLast="47" xr6:coauthVersionMax="47" xr10:uidLastSave="{00000000-0000-0000-0000-000000000000}"/>
  <bookViews>
    <workbookView xWindow="-98" yWindow="-98" windowWidth="21795" windowHeight="12975" xr2:uid="{120521E8-7D75-4CDE-9D71-AE16DA2D8355}"/>
  </bookViews>
  <sheets>
    <sheet name="si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M32" i="1"/>
  <c r="O32" i="1" s="1"/>
  <c r="J32" i="1"/>
  <c r="E32" i="1"/>
  <c r="I32" i="1" s="1"/>
  <c r="B32" i="1"/>
  <c r="P32" i="1" s="1"/>
  <c r="Q32" i="1" s="1"/>
  <c r="N31" i="1"/>
  <c r="M31" i="1"/>
  <c r="O31" i="1" s="1"/>
  <c r="E31" i="1"/>
  <c r="B31" i="1"/>
  <c r="P31" i="1" s="1"/>
  <c r="Q31" i="1" s="1"/>
  <c r="O30" i="1"/>
  <c r="N30" i="1"/>
  <c r="M30" i="1"/>
  <c r="E30" i="1"/>
  <c r="B30" i="1"/>
  <c r="P30" i="1" s="1"/>
  <c r="Q30" i="1" s="1"/>
  <c r="N29" i="1"/>
  <c r="M29" i="1"/>
  <c r="O29" i="1" s="1"/>
  <c r="E29" i="1"/>
  <c r="B29" i="1"/>
  <c r="P29" i="1" s="1"/>
  <c r="Q29" i="1" s="1"/>
  <c r="O28" i="1"/>
  <c r="N28" i="1"/>
  <c r="M28" i="1"/>
  <c r="E28" i="1"/>
  <c r="B28" i="1"/>
  <c r="P28" i="1" s="1"/>
  <c r="Q28" i="1" s="1"/>
  <c r="N27" i="1"/>
  <c r="M27" i="1"/>
  <c r="O27" i="1" s="1"/>
  <c r="E27" i="1"/>
  <c r="B27" i="1"/>
  <c r="P27" i="1" s="1"/>
  <c r="Q27" i="1" s="1"/>
  <c r="N26" i="1"/>
  <c r="M26" i="1"/>
  <c r="O26" i="1" s="1"/>
  <c r="E26" i="1"/>
  <c r="B26" i="1"/>
  <c r="P26" i="1" s="1"/>
  <c r="Q26" i="1" s="1"/>
  <c r="N25" i="1"/>
  <c r="M25" i="1"/>
  <c r="O25" i="1" s="1"/>
  <c r="E25" i="1"/>
  <c r="B25" i="1"/>
  <c r="P25" i="1" s="1"/>
  <c r="Q25" i="1" s="1"/>
  <c r="N24" i="1"/>
  <c r="M24" i="1"/>
  <c r="O24" i="1" s="1"/>
  <c r="E24" i="1"/>
  <c r="B24" i="1"/>
  <c r="P24" i="1" s="1"/>
  <c r="Q24" i="1" s="1"/>
  <c r="P23" i="1"/>
  <c r="Q23" i="1" s="1"/>
  <c r="N23" i="1"/>
  <c r="M23" i="1"/>
  <c r="O23" i="1" s="1"/>
  <c r="E23" i="1"/>
  <c r="B23" i="1"/>
  <c r="N22" i="1"/>
  <c r="M22" i="1"/>
  <c r="O22" i="1" s="1"/>
  <c r="E22" i="1"/>
  <c r="B22" i="1"/>
  <c r="P22" i="1" s="1"/>
  <c r="Q22" i="1" s="1"/>
  <c r="N21" i="1"/>
  <c r="M21" i="1"/>
  <c r="O21" i="1" s="1"/>
  <c r="E21" i="1"/>
  <c r="B21" i="1"/>
  <c r="P21" i="1" s="1"/>
  <c r="Q21" i="1" s="1"/>
  <c r="N20" i="1"/>
  <c r="M20" i="1"/>
  <c r="O20" i="1" s="1"/>
  <c r="E20" i="1"/>
  <c r="B20" i="1"/>
  <c r="P20" i="1" s="1"/>
  <c r="Q20" i="1" s="1"/>
  <c r="N19" i="1"/>
  <c r="M19" i="1"/>
  <c r="O19" i="1" s="1"/>
  <c r="E19" i="1"/>
  <c r="B19" i="1"/>
  <c r="P19" i="1" s="1"/>
  <c r="Q19" i="1" s="1"/>
  <c r="O18" i="1"/>
  <c r="N18" i="1"/>
  <c r="M18" i="1"/>
  <c r="E18" i="1"/>
  <c r="B18" i="1"/>
  <c r="P18" i="1" s="1"/>
  <c r="Q18" i="1" s="1"/>
  <c r="N17" i="1"/>
  <c r="M17" i="1"/>
  <c r="O17" i="1" s="1"/>
  <c r="E17" i="1"/>
  <c r="B17" i="1"/>
  <c r="P17" i="1" s="1"/>
  <c r="Q17" i="1" s="1"/>
  <c r="P16" i="1"/>
  <c r="Q16" i="1" s="1"/>
  <c r="N16" i="1"/>
  <c r="M16" i="1"/>
  <c r="O16" i="1" s="1"/>
  <c r="E16" i="1"/>
  <c r="B16" i="1"/>
  <c r="N15" i="1"/>
  <c r="M15" i="1"/>
  <c r="O15" i="1" s="1"/>
  <c r="E15" i="1"/>
  <c r="B15" i="1"/>
  <c r="P15" i="1" s="1"/>
  <c r="Q15" i="1" s="1"/>
  <c r="N14" i="1"/>
  <c r="M14" i="1"/>
  <c r="O14" i="1" s="1"/>
  <c r="E14" i="1"/>
  <c r="B14" i="1"/>
  <c r="P14" i="1" s="1"/>
  <c r="Q14" i="1" s="1"/>
  <c r="O13" i="1"/>
  <c r="N13" i="1"/>
  <c r="M13" i="1"/>
  <c r="J13" i="1"/>
  <c r="E13" i="1"/>
  <c r="I13" i="1" s="1"/>
  <c r="B13" i="1"/>
  <c r="P13" i="1" s="1"/>
  <c r="Q13" i="1" s="1"/>
  <c r="P12" i="1"/>
  <c r="Q12" i="1" s="1"/>
  <c r="N12" i="1"/>
  <c r="M12" i="1"/>
  <c r="O12" i="1" s="1"/>
  <c r="E12" i="1"/>
  <c r="B12" i="1"/>
  <c r="N11" i="1"/>
  <c r="M11" i="1"/>
  <c r="O11" i="1" s="1"/>
  <c r="E11" i="1"/>
  <c r="B11" i="1"/>
  <c r="P11" i="1" s="1"/>
  <c r="Q11" i="1" s="1"/>
  <c r="N10" i="1"/>
  <c r="M10" i="1"/>
  <c r="O10" i="1" s="1"/>
  <c r="E10" i="1"/>
  <c r="B10" i="1"/>
  <c r="P10" i="1" s="1"/>
  <c r="Q10" i="1" s="1"/>
  <c r="N9" i="1"/>
  <c r="M9" i="1"/>
  <c r="O9" i="1" s="1"/>
  <c r="E9" i="1"/>
  <c r="B9" i="1"/>
  <c r="P9" i="1" s="1"/>
  <c r="Q9" i="1" s="1"/>
  <c r="P8" i="1"/>
  <c r="Q8" i="1" s="1"/>
  <c r="N8" i="1"/>
  <c r="M8" i="1"/>
  <c r="O8" i="1" s="1"/>
  <c r="J8" i="1"/>
  <c r="E8" i="1"/>
  <c r="I8" i="1" s="1"/>
  <c r="B8" i="1"/>
  <c r="N7" i="1"/>
  <c r="M7" i="1"/>
  <c r="O7" i="1" s="1"/>
  <c r="E7" i="1"/>
  <c r="B7" i="1"/>
  <c r="P7" i="1" s="1"/>
  <c r="Q7" i="1" s="1"/>
  <c r="N6" i="1"/>
  <c r="M6" i="1"/>
  <c r="O6" i="1" s="1"/>
  <c r="E6" i="1"/>
  <c r="B6" i="1"/>
  <c r="P6" i="1" s="1"/>
  <c r="Q6" i="1" s="1"/>
  <c r="N5" i="1"/>
  <c r="M5" i="1"/>
  <c r="O5" i="1" s="1"/>
  <c r="E5" i="1"/>
  <c r="B5" i="1"/>
  <c r="P5" i="1" s="1"/>
  <c r="Q5" i="1" s="1"/>
  <c r="N4" i="1"/>
  <c r="M4" i="1"/>
  <c r="O4" i="1" s="1"/>
  <c r="E4" i="1"/>
  <c r="B4" i="1"/>
  <c r="P4" i="1" s="1"/>
  <c r="Q4" i="1" s="1"/>
  <c r="N3" i="1"/>
  <c r="M3" i="1"/>
  <c r="O3" i="1" s="1"/>
  <c r="E3" i="1"/>
  <c r="B3" i="1"/>
  <c r="P3" i="1" s="1"/>
  <c r="Q3" i="1" s="1"/>
  <c r="J31" i="1" l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I21" i="1"/>
  <c r="J21" i="1"/>
  <c r="J20" i="1"/>
  <c r="I20" i="1"/>
  <c r="J19" i="1"/>
  <c r="I19" i="1"/>
  <c r="J18" i="1"/>
  <c r="I18" i="1"/>
  <c r="I17" i="1"/>
  <c r="J17" i="1"/>
  <c r="J16" i="1"/>
  <c r="I16" i="1"/>
  <c r="J15" i="1"/>
  <c r="I15" i="1"/>
  <c r="I14" i="1"/>
  <c r="J14" i="1"/>
  <c r="I12" i="1"/>
  <c r="J12" i="1"/>
  <c r="I11" i="1"/>
  <c r="J11" i="1"/>
  <c r="I10" i="1"/>
  <c r="J10" i="1"/>
  <c r="I9" i="1"/>
  <c r="J9" i="1"/>
  <c r="J7" i="1"/>
  <c r="I7" i="1"/>
  <c r="J6" i="1"/>
  <c r="I6" i="1"/>
  <c r="J5" i="1"/>
  <c r="I5" i="1"/>
  <c r="J4" i="1"/>
  <c r="I4" i="1"/>
  <c r="J3" i="1"/>
  <c r="I3" i="1"/>
</calcChain>
</file>

<file path=xl/sharedStrings.xml><?xml version="1.0" encoding="utf-8"?>
<sst xmlns="http://schemas.openxmlformats.org/spreadsheetml/2006/main" count="19" uniqueCount="18">
  <si>
    <t>■利益固定</t>
    <rPh sb="1" eb="3">
      <t>リエキ</t>
    </rPh>
    <rPh sb="3" eb="5">
      <t>コテイ</t>
    </rPh>
    <phoneticPr fontId="3"/>
  </si>
  <si>
    <t>実質負担額</t>
    <rPh sb="0" eb="5">
      <t>ジッシツフタンガク</t>
    </rPh>
    <phoneticPr fontId="3"/>
  </si>
  <si>
    <t>↓万円</t>
    <rPh sb="1" eb="3">
      <t>マンエン</t>
    </rPh>
    <phoneticPr fontId="3"/>
  </si>
  <si>
    <t>役員報酬年額</t>
    <rPh sb="0" eb="4">
      <t>ヤクインホウシュウ</t>
    </rPh>
    <rPh sb="4" eb="6">
      <t>ネンガク</t>
    </rPh>
    <phoneticPr fontId="3"/>
  </si>
  <si>
    <t>役員報酬月額（万円）</t>
    <rPh sb="0" eb="4">
      <t>ヤクインホウシュウ</t>
    </rPh>
    <rPh sb="4" eb="6">
      <t>ゲツガク</t>
    </rPh>
    <phoneticPr fontId="3"/>
  </si>
  <si>
    <t>個人事業主</t>
    <rPh sb="0" eb="2">
      <t>コジン</t>
    </rPh>
    <rPh sb="2" eb="5">
      <t>ジギョウヌシ</t>
    </rPh>
    <phoneticPr fontId="3"/>
  </si>
  <si>
    <t>法人化</t>
    <rPh sb="0" eb="2">
      <t>ホウジン</t>
    </rPh>
    <rPh sb="2" eb="3">
      <t>カ</t>
    </rPh>
    <phoneticPr fontId="3"/>
  </si>
  <si>
    <t>メリット額（万円）</t>
    <rPh sb="4" eb="5">
      <t>ガク</t>
    </rPh>
    <rPh sb="6" eb="8">
      <t>マンエン</t>
    </rPh>
    <phoneticPr fontId="3"/>
  </si>
  <si>
    <t>法人化後の個人キャッシュ</t>
    <phoneticPr fontId="3"/>
  </si>
  <si>
    <t>会社に残るキャッシュ</t>
    <rPh sb="0" eb="2">
      <t>カイシャ</t>
    </rPh>
    <rPh sb="3" eb="4">
      <t>ノコ</t>
    </rPh>
    <phoneticPr fontId="3"/>
  </si>
  <si>
    <t>最適水準</t>
    <rPh sb="0" eb="2">
      <t>サイテキ</t>
    </rPh>
    <rPh sb="2" eb="4">
      <t>スイジュン</t>
    </rPh>
    <phoneticPr fontId="3"/>
  </si>
  <si>
    <t>ラベル文字</t>
    <rPh sb="3" eb="5">
      <t>モジ</t>
    </rPh>
    <phoneticPr fontId="3"/>
  </si>
  <si>
    <t>損益分岐点</t>
    <rPh sb="0" eb="2">
      <t>ソンエキ</t>
    </rPh>
    <rPh sb="2" eb="5">
      <t>ブンキテン</t>
    </rPh>
    <phoneticPr fontId="3"/>
  </si>
  <si>
    <t>社保上限</t>
    <rPh sb="0" eb="2">
      <t>シャホ</t>
    </rPh>
    <rPh sb="2" eb="4">
      <t>ジョウゲン</t>
    </rPh>
    <phoneticPr fontId="3"/>
  </si>
  <si>
    <t>会社に残るお金</t>
    <rPh sb="0" eb="2">
      <t>カイシャ</t>
    </rPh>
    <rPh sb="3" eb="4">
      <t>ノコ</t>
    </rPh>
    <rPh sb="6" eb="7">
      <t>カネ</t>
    </rPh>
    <phoneticPr fontId="3"/>
  </si>
  <si>
    <t>法人化後の個人で使えるお金</t>
    <rPh sb="5" eb="7">
      <t>コジン</t>
    </rPh>
    <rPh sb="8" eb="9">
      <t>ツカ</t>
    </rPh>
    <rPh sb="12" eb="13">
      <t>カネ</t>
    </rPh>
    <phoneticPr fontId="3"/>
  </si>
  <si>
    <t>合計</t>
    <rPh sb="0" eb="2">
      <t>ゴウケイ</t>
    </rPh>
    <phoneticPr fontId="3"/>
  </si>
  <si>
    <t>設定した役員報酬</t>
    <rPh sb="0" eb="2">
      <t>セッテイ</t>
    </rPh>
    <rPh sb="4" eb="6">
      <t>ヤクイン</t>
    </rPh>
    <rPh sb="6" eb="8">
      <t>ホウシュウ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</si>
</sst>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0070C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center"/>
    </xf>
    <xf numFmtId="38" fontId="2" fillId="0" borderId="0" xfId="1" applyFont="1" applyAlignment="1">
      <alignment vertical="center"/>
    </xf>
    <xf numFmtId="176" fontId="4" fillId="0" borderId="0" xfId="1" applyNumberFormat="1" applyFont="1" applyAlignment="1">
      <alignment vertical="center"/>
    </xf>
    <xf numFmtId="176" fontId="2" fillId="0" borderId="0" xfId="1" applyNumberFormat="1" applyFont="1" applyAlignment="1">
      <alignment vertical="center" shrinkToFit="1"/>
    </xf>
    <xf numFmtId="176" fontId="2" fillId="0" borderId="0" xfId="1" applyNumberFormat="1" applyFont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defRPr>
            </a:pPr>
            <a:r>
              <a:rPr lang="ja-JP" b="1"/>
              <a:t>役員報酬</a:t>
            </a:r>
            <a:r>
              <a:rPr lang="ja-JP" altLang="en-US" b="1"/>
              <a:t>別｜</a:t>
            </a:r>
            <a:r>
              <a:rPr lang="ja-JP" b="1"/>
              <a:t>法人化メリット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sim!$E$2</c:f>
              <c:strCache>
                <c:ptCount val="1"/>
                <c:pt idx="0">
                  <c:v>メリット額（万円）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sim!$B$3:$B$32</c:f>
              <c:numCache>
                <c:formatCode>#,##0_);[Red]\(#,##0\)</c:formatCode>
                <c:ptCount val="3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</c:numCache>
            </c:numRef>
          </c:xVal>
          <c:yVal>
            <c:numRef>
              <c:f>sim!$E$3:$E$32</c:f>
              <c:numCache>
                <c:formatCode>#,##0;"△ "#,##0</c:formatCode>
                <c:ptCount val="30"/>
                <c:pt idx="0">
                  <c:v>137.15014400000004</c:v>
                </c:pt>
                <c:pt idx="1">
                  <c:v>143.16746400000002</c:v>
                </c:pt>
                <c:pt idx="2">
                  <c:v>138.27379999999999</c:v>
                </c:pt>
                <c:pt idx="3">
                  <c:v>135.59719999999999</c:v>
                </c:pt>
                <c:pt idx="4">
                  <c:v>136.94592000000003</c:v>
                </c:pt>
                <c:pt idx="5">
                  <c:v>130.06399999999999</c:v>
                </c:pt>
                <c:pt idx="6">
                  <c:v>122.87272000000002</c:v>
                </c:pt>
                <c:pt idx="7">
                  <c:v>101.98547999999998</c:v>
                </c:pt>
                <c:pt idx="8">
                  <c:v>92.239520000000013</c:v>
                </c:pt>
                <c:pt idx="9">
                  <c:v>72.777600000000007</c:v>
                </c:pt>
                <c:pt idx="10">
                  <c:v>53.315679999999979</c:v>
                </c:pt>
                <c:pt idx="11">
                  <c:v>41.269720000000021</c:v>
                </c:pt>
                <c:pt idx="12">
                  <c:v>19.997800000000002</c:v>
                </c:pt>
                <c:pt idx="13">
                  <c:v>10.413079999999981</c:v>
                </c:pt>
                <c:pt idx="14">
                  <c:v>0.3866</c:v>
                </c:pt>
                <c:pt idx="15">
                  <c:v>-10.949879999999981</c:v>
                </c:pt>
                <c:pt idx="16">
                  <c:v>-22.286359999999963</c:v>
                </c:pt>
                <c:pt idx="17">
                  <c:v>-34.761959999999959</c:v>
                </c:pt>
                <c:pt idx="18">
                  <c:v>-51.737559999999959</c:v>
                </c:pt>
                <c:pt idx="19">
                  <c:v>-70.243159999999961</c:v>
                </c:pt>
                <c:pt idx="20">
                  <c:v>-101.78875999999997</c:v>
                </c:pt>
                <c:pt idx="21">
                  <c:v>-134.48347999999999</c:v>
                </c:pt>
                <c:pt idx="22">
                  <c:v>-167.1782</c:v>
                </c:pt>
                <c:pt idx="23">
                  <c:v>-199.87292000000002</c:v>
                </c:pt>
                <c:pt idx="24">
                  <c:v>-232.56764000000004</c:v>
                </c:pt>
                <c:pt idx="25">
                  <c:v>-265.26235999999994</c:v>
                </c:pt>
                <c:pt idx="26">
                  <c:v>-291.06235999999996</c:v>
                </c:pt>
                <c:pt idx="27">
                  <c:v>-323.75707999999997</c:v>
                </c:pt>
                <c:pt idx="28">
                  <c:v>-349.55707999999998</c:v>
                </c:pt>
                <c:pt idx="29">
                  <c:v>-375.35708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3C-45B0-ACEF-F69D6E2BCEA2}"/>
            </c:ext>
          </c:extLst>
        </c:ser>
        <c:ser>
          <c:idx val="1"/>
          <c:order val="1"/>
          <c:tx>
            <c:strRef>
              <c:f>sim!$I$2</c:f>
              <c:strCache>
                <c:ptCount val="1"/>
                <c:pt idx="0">
                  <c:v>最適水準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4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AB3C-45B0-ACEF-F69D6E2BCEA2}"/>
              </c:ext>
            </c:extLst>
          </c:dPt>
          <c:dLbls>
            <c:dLbl>
              <c:idx val="0"/>
              <c:layout>
                <c:manualLayout>
                  <c:x val="1.9756463061534352E-2"/>
                  <c:y val="-0.15171815792039517"/>
                </c:manualLayout>
              </c:layout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AB3C-45B0-ACEF-F69D6E2BCEA2}"/>
                </c:ext>
              </c:extLst>
            </c:dLbl>
            <c:dLbl>
              <c:idx val="1"/>
              <c:layout>
                <c:manualLayout>
                  <c:x val="-1.5633552629138295E-2"/>
                  <c:y val="-0.1187670118706880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Meiryo UI" panose="020B0604030504040204" pitchFamily="50" charset="-128"/>
                        <a:ea typeface="Meiryo UI" panose="020B0604030504040204" pitchFamily="50" charset="-128"/>
                        <a:cs typeface="Malgun Gothic Semilight" panose="020B0502040204020203" pitchFamily="50" charset="-128"/>
                      </a:defRPr>
                    </a:pPr>
                    <a:fld id="{05F8A2FA-2967-4A17-BAFC-062FE0F761D5}" type="CELLRANGE">
                      <a:rPr lang="en-US" altLang="ja-JP"/>
                      <a:pPr algn="l">
                        <a:defRPr/>
                      </a:pPr>
                      <a:t>[CELLRANGE]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>
                  <a:solidFill>
                    <a:schemeClr val="bg1">
                      <a:lumMod val="95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l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Meiryo UI" panose="020B0604030504040204" pitchFamily="50" charset="-128"/>
                      <a:ea typeface="Meiryo UI" panose="020B0604030504040204" pitchFamily="50" charset="-128"/>
                      <a:cs typeface="Malgun Gothic Semilight" panose="020B0502040204020203" pitchFamily="50" charset="-128"/>
                    </a:defRPr>
                  </a:pPr>
                  <a:endParaRPr lang="ja-JP" alt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B3C-45B0-ACEF-F69D6E2BCEA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B3C-45B0-ACEF-F69D6E2BCEA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B3C-45B0-ACEF-F69D6E2BCEA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B3C-45B0-ACEF-F69D6E2BCEA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B3C-45B0-ACEF-F69D6E2BCEA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B3C-45B0-ACEF-F69D6E2BCEA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B3C-45B0-ACEF-F69D6E2BCEA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B3C-45B0-ACEF-F69D6E2BCEA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B3C-45B0-ACEF-F69D6E2BCEA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B3C-45B0-ACEF-F69D6E2BCEA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B3C-45B0-ACEF-F69D6E2BCEA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B3C-45B0-ACEF-F69D6E2BCEA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B3C-45B0-ACEF-F69D6E2BCEA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B3C-45B0-ACEF-F69D6E2BCEA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B3C-45B0-ACEF-F69D6E2BCEA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B3C-45B0-ACEF-F69D6E2BCEA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B3C-45B0-ACEF-F69D6E2BCEA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B3C-45B0-ACEF-F69D6E2BCEA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B3C-45B0-ACEF-F69D6E2BCEA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B3C-45B0-ACEF-F69D6E2BCEA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B3C-45B0-ACEF-F69D6E2BCEA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B3C-45B0-ACEF-F69D6E2BCEA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B3C-45B0-ACEF-F69D6E2BCEA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B3C-45B0-ACEF-F69D6E2BCEA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B3C-45B0-ACEF-F69D6E2BCEA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B3C-45B0-ACEF-F69D6E2BCEA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B3C-45B0-ACEF-F69D6E2BCEA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B3C-45B0-ACEF-F69D6E2BCEA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B3C-45B0-ACEF-F69D6E2BCE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algun Gothic Semilight" panose="020B0502040204020203" pitchFamily="50" charset="-128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sim!$B$3:$B$32</c:f>
              <c:numCache>
                <c:formatCode>#,##0_);[Red]\(#,##0\)</c:formatCode>
                <c:ptCount val="3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</c:numCache>
            </c:numRef>
          </c:xVal>
          <c:yVal>
            <c:numRef>
              <c:f>sim!$I$3:$I$32</c:f>
              <c:numCache>
                <c:formatCode>#,##0;"△ "#,##0</c:formatCode>
                <c:ptCount val="30"/>
                <c:pt idx="0">
                  <c:v>#N/A</c:v>
                </c:pt>
                <c:pt idx="1">
                  <c:v>143.16746400000002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sim!$J$3:$J$32</c15:f>
                <c15:dlblRangeCache>
                  <c:ptCount val="30"/>
                  <c:pt idx="1">
                    <c:v>■最適役員報酬/月 10万円
■法人化メリット 143万円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AB3C-45B0-ACEF-F69D6E2BCEA2}"/>
            </c:ext>
          </c:extLst>
        </c:ser>
        <c:ser>
          <c:idx val="2"/>
          <c:order val="2"/>
          <c:tx>
            <c:strRef>
              <c:f>sim!$K$2</c:f>
              <c:strCache>
                <c:ptCount val="1"/>
                <c:pt idx="0">
                  <c:v>損益分岐点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sim!$B$3:$B$32</c:f>
              <c:numCache>
                <c:formatCode>#,##0_);[Red]\(#,##0\)</c:formatCode>
                <c:ptCount val="3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</c:numCache>
            </c:numRef>
          </c:xVal>
          <c:yVal>
            <c:numRef>
              <c:f>sim!$K$3:$K$32</c:f>
              <c:numCache>
                <c:formatCode>#,##0;"△ "#,##0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AB3C-45B0-ACEF-F69D6E2BCEA2}"/>
            </c:ext>
          </c:extLst>
        </c:ser>
        <c:ser>
          <c:idx val="3"/>
          <c:order val="3"/>
          <c:tx>
            <c:strRef>
              <c:f>sim!$P$2</c:f>
              <c:strCache>
                <c:ptCount val="1"/>
                <c:pt idx="0">
                  <c:v>設定した役員報酬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052394722965582E-2"/>
                  <c:y val="0.231865098184735"/>
                </c:manualLayout>
              </c:layout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2-AB3C-45B0-ACEF-F69D6E2BCEA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B3C-45B0-ACEF-F69D6E2BCEA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B3C-45B0-ACEF-F69D6E2BCEA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AB3C-45B0-ACEF-F69D6E2BCEA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AB3C-45B0-ACEF-F69D6E2BCEA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B3C-45B0-ACEF-F69D6E2BCEA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B3C-45B0-ACEF-F69D6E2BCEA2}"/>
                </c:ext>
              </c:extLst>
            </c:dLbl>
            <c:dLbl>
              <c:idx val="7"/>
              <c:layout>
                <c:manualLayout>
                  <c:x val="-7.4320457796852646E-2"/>
                  <c:y val="0.21690943546486485"/>
                </c:manualLayout>
              </c:layout>
              <c:tx>
                <c:rich>
                  <a:bodyPr/>
                  <a:lstStyle/>
                  <a:p>
                    <a:fld id="{C6899821-8154-4878-BF1B-ECE81683F052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AB3C-45B0-ACEF-F69D6E2BCEA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B3C-45B0-ACEF-F69D6E2BCEA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AB3C-45B0-ACEF-F69D6E2BCEA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B3C-45B0-ACEF-F69D6E2BCEA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AB3C-45B0-ACEF-F69D6E2BCEA2}"/>
                </c:ext>
              </c:extLst>
            </c:dLbl>
            <c:dLbl>
              <c:idx val="12"/>
              <c:layout>
                <c:manualLayout>
                  <c:x val="-6.8716212488579953E-2"/>
                  <c:y val="0.15171815792039517"/>
                </c:manualLayout>
              </c:layout>
              <c:tx>
                <c:rich>
                  <a:bodyPr/>
                  <a:lstStyle/>
                  <a:p>
                    <a:endParaRPr lang="en-US" altLang="ja-JP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2E-AB3C-45B0-ACEF-F69D6E2BCEA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AB3C-45B0-ACEF-F69D6E2BCEA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AB3C-45B0-ACEF-F69D6E2BCEA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AB3C-45B0-ACEF-F69D6E2BCEA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AB3C-45B0-ACEF-F69D6E2BCEA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AB3C-45B0-ACEF-F69D6E2BCEA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AB3C-45B0-ACEF-F69D6E2BCEA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AB3C-45B0-ACEF-F69D6E2BCEA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AB3C-45B0-ACEF-F69D6E2BCEA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AB3C-45B0-ACEF-F69D6E2BCEA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AB3C-45B0-ACEF-F69D6E2BCEA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AB3C-45B0-ACEF-F69D6E2BCEA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AB3C-45B0-ACEF-F69D6E2BCEA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AB3C-45B0-ACEF-F69D6E2BCEA2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AB3C-45B0-ACEF-F69D6E2BCEA2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AB3C-45B0-ACEF-F69D6E2BCEA2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AB3C-45B0-ACEF-F69D6E2BCEA2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AB3C-45B0-ACEF-F69D6E2BCEA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l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algun Gothic Semilight" panose="020B0502040204020203" pitchFamily="50" charset="-128"/>
                  </a:defRPr>
                </a:pPr>
                <a:endParaRPr lang="ja-JP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sim!$B$3:$B$32</c:f>
              <c:numCache>
                <c:formatCode>#,##0_);[Red]\(#,##0\)</c:formatCode>
                <c:ptCount val="3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  <c:pt idx="20">
                  <c:v>105</c:v>
                </c:pt>
                <c:pt idx="21">
                  <c:v>110</c:v>
                </c:pt>
                <c:pt idx="22">
                  <c:v>115</c:v>
                </c:pt>
                <c:pt idx="23">
                  <c:v>120</c:v>
                </c:pt>
                <c:pt idx="24">
                  <c:v>125</c:v>
                </c:pt>
                <c:pt idx="25">
                  <c:v>130</c:v>
                </c:pt>
                <c:pt idx="26">
                  <c:v>135</c:v>
                </c:pt>
                <c:pt idx="27">
                  <c:v>140</c:v>
                </c:pt>
                <c:pt idx="28">
                  <c:v>145</c:v>
                </c:pt>
                <c:pt idx="29">
                  <c:v>150</c:v>
                </c:pt>
              </c:numCache>
            </c:numRef>
          </c:xVal>
          <c:yVal>
            <c:numRef>
              <c:f>sim!$P$3:$P$32</c:f>
              <c:numCache>
                <c:formatCode>#,##0;"△ "#,##0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101.98547999999998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sim!$Q$3:$Q$32</c15:f>
                <c15:dlblRangeCache>
                  <c:ptCount val="30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■役員報酬 40万円
■法人化メリット 102万円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#N/A</c:v>
                  </c:pt>
                  <c:pt idx="13">
                    <c:v>#N/A</c:v>
                  </c:pt>
                  <c:pt idx="14">
                    <c:v>#N/A</c:v>
                  </c:pt>
                  <c:pt idx="15">
                    <c:v>#N/A</c:v>
                  </c:pt>
                  <c:pt idx="16">
                    <c:v>#N/A</c:v>
                  </c:pt>
                  <c:pt idx="17">
                    <c:v>#N/A</c:v>
                  </c:pt>
                  <c:pt idx="18">
                    <c:v>#N/A</c:v>
                  </c:pt>
                  <c:pt idx="19">
                    <c:v>#N/A</c:v>
                  </c:pt>
                  <c:pt idx="20">
                    <c:v>#N/A</c:v>
                  </c:pt>
                  <c:pt idx="21">
                    <c:v>#N/A</c:v>
                  </c:pt>
                  <c:pt idx="22">
                    <c:v>#N/A</c:v>
                  </c:pt>
                  <c:pt idx="23">
                    <c:v>#N/A</c:v>
                  </c:pt>
                  <c:pt idx="24">
                    <c:v>#N/A</c:v>
                  </c:pt>
                  <c:pt idx="25">
                    <c:v>#N/A</c:v>
                  </c:pt>
                  <c:pt idx="26">
                    <c:v>#N/A</c:v>
                  </c:pt>
                  <c:pt idx="27">
                    <c:v>#N/A</c:v>
                  </c:pt>
                  <c:pt idx="28">
                    <c:v>#N/A</c:v>
                  </c:pt>
                  <c:pt idx="29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0-AB3C-45B0-ACEF-F69D6E2BC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099728"/>
        <c:axId val="1435035888"/>
      </c:scatterChart>
      <c:valAx>
        <c:axId val="1435099728"/>
        <c:scaling>
          <c:orientation val="minMax"/>
          <c:max val="15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algun Gothic Semilight" panose="020B0502040204020203" pitchFamily="50" charset="-128"/>
                  </a:defRPr>
                </a:pPr>
                <a:r>
                  <a:rPr lang="ja-JP"/>
                  <a:t>役員報酬（月額・万円）</a:t>
                </a:r>
              </a:p>
            </c:rich>
          </c:tx>
          <c:layout>
            <c:manualLayout>
              <c:xMode val="edge"/>
              <c:yMode val="edge"/>
              <c:x val="0.37502320583871135"/>
              <c:y val="0.780452180319565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algun Gothic Semilight" panose="020B0502040204020203" pitchFamily="50" charset="-128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defRPr>
            </a:pPr>
            <a:endParaRPr lang="ja-JP"/>
          </a:p>
        </c:txPr>
        <c:crossAx val="1435035888"/>
        <c:crosses val="autoZero"/>
        <c:crossBetween val="midCat"/>
        <c:majorUnit val="5"/>
      </c:valAx>
      <c:valAx>
        <c:axId val="143503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Malgun Gothic Semilight" panose="020B0502040204020203" pitchFamily="50" charset="-128"/>
                  </a:defRPr>
                </a:pPr>
                <a:r>
                  <a:rPr lang="ja-JP"/>
                  <a:t>法人化メリット（万円）</a:t>
                </a:r>
              </a:p>
            </c:rich>
          </c:tx>
          <c:layout>
            <c:manualLayout>
              <c:xMode val="edge"/>
              <c:yMode val="edge"/>
              <c:x val="1.3625555607924606E-2"/>
              <c:y val="0.20161566380863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 UI" panose="020B0604030504040204" pitchFamily="50" charset="-128"/>
                  <a:ea typeface="Meiryo UI" panose="020B0604030504040204" pitchFamily="50" charset="-128"/>
                  <a:cs typeface="Malgun Gothic Semilight" panose="020B0502040204020203" pitchFamily="50" charset="-128"/>
                </a:defRPr>
              </a:pPr>
              <a:endParaRPr lang="ja-JP"/>
            </a:p>
          </c:txPr>
        </c:title>
        <c:numFmt formatCode="#,##0;&quot;△ 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defRPr>
            </a:pPr>
            <a:endParaRPr lang="ja-JP"/>
          </a:p>
        </c:txPr>
        <c:crossAx val="1435099728"/>
        <c:crosses val="autoZero"/>
        <c:crossBetween val="midCat"/>
        <c:majorUnit val="10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  <a:cs typeface="Malgun Gothic Semilight" panose="020B0502040204020203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35</xdr:row>
      <xdr:rowOff>0</xdr:rowOff>
    </xdr:from>
    <xdr:to>
      <xdr:col>13</xdr:col>
      <xdr:colOff>692516</xdr:colOff>
      <xdr:row>52</xdr:row>
      <xdr:rowOff>134733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F40EF2C-530A-43C8-8829-C379E116CD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.&#31246;&#29702;&#22763;&#38306;&#20418;/02.&#12471;&#12511;&#12517;&#12524;&#12540;&#12471;&#12519;&#12531;&#12484;&#12540;&#12523;/&#27861;&#20154;&#21270;&#12471;&#12511;&#12517;&#12524;&#12540;&#12471;&#12519;&#12531;&#12484;&#12540;&#12523;_ver2.0.xlsm" TargetMode="External"/><Relationship Id="rId2" Type="http://schemas.openxmlformats.org/officeDocument/2006/relationships/externalLinkPath" Target="https://d.docs.live.net/9f41d135918dd7c9/20.&#31246;&#29702;&#22763;&#38306;&#20418;/02.&#12471;&#12511;&#12517;&#12524;&#12540;&#12471;&#12519;&#12531;&#12484;&#12540;&#12523;/&#27861;&#20154;&#21270;&#12471;&#12511;&#12517;&#12524;&#12540;&#12471;&#12519;&#12531;&#12484;&#12540;&#12523;_ver2.0.xlsm" TargetMode="External"/><Relationship Id="rId1" Type="http://schemas.openxmlformats.org/officeDocument/2006/relationships/externalLinkPath" Target="/9f41d135918dd7c9/20.&#31246;&#29702;&#22763;&#38306;&#20418;/02.&#12471;&#12511;&#12517;&#12524;&#12540;&#12471;&#12519;&#12531;&#12484;&#12540;&#12523;/&#27861;&#20154;&#21270;&#12471;&#12511;&#12517;&#12524;&#12540;&#12471;&#12519;&#12531;&#12484;&#12540;&#12523;_ver2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back→"/>
      <sheetName val="sim"/>
      <sheetName val="sim2"/>
      <sheetName val="キャッシュ"/>
      <sheetName val="所得税・住民税計算"/>
      <sheetName val="個人事業税"/>
      <sheetName val="基礎控除"/>
      <sheetName val="給与所得"/>
      <sheetName val="法人所得"/>
      <sheetName val="消費税"/>
      <sheetName val="国民年金・国保"/>
      <sheetName val="社保"/>
    </sheetNames>
    <sheetDataSet>
      <sheetData sheetId="0">
        <row r="10">
          <cell r="E10">
            <v>416666.66666666669</v>
          </cell>
        </row>
      </sheetData>
      <sheetData sheetId="1"/>
      <sheetData sheetId="2">
        <row r="2">
          <cell r="E2" t="str">
            <v>メリット額（万円）</v>
          </cell>
          <cell r="I2" t="str">
            <v>最適水準</v>
          </cell>
          <cell r="K2" t="str">
            <v>損益分岐点</v>
          </cell>
          <cell r="P2" t="str">
            <v>設定した役員報酬</v>
          </cell>
        </row>
        <row r="3">
          <cell r="B3">
            <v>5</v>
          </cell>
          <cell r="E3">
            <v>137.15014400000004</v>
          </cell>
          <cell r="I3" t="e">
            <v>#N/A</v>
          </cell>
          <cell r="J3" t="str">
            <v/>
          </cell>
          <cell r="K3">
            <v>0</v>
          </cell>
          <cell r="P3" t="e">
            <v>#N/A</v>
          </cell>
          <cell r="Q3" t="e">
            <v>#N/A</v>
          </cell>
        </row>
        <row r="4">
          <cell r="B4">
            <v>10</v>
          </cell>
          <cell r="E4">
            <v>143.16746400000002</v>
          </cell>
          <cell r="I4">
            <v>143.16746400000002</v>
          </cell>
          <cell r="J4" t="str">
            <v>■最適役員報酬/月 10万円
■法人化メリット 143万円</v>
          </cell>
          <cell r="K4">
            <v>0</v>
          </cell>
          <cell r="P4" t="e">
            <v>#N/A</v>
          </cell>
          <cell r="Q4" t="e">
            <v>#N/A</v>
          </cell>
        </row>
        <row r="5">
          <cell r="B5">
            <v>15</v>
          </cell>
          <cell r="E5">
            <v>138.27379999999999</v>
          </cell>
          <cell r="I5" t="e">
            <v>#N/A</v>
          </cell>
          <cell r="J5" t="str">
            <v/>
          </cell>
          <cell r="K5">
            <v>0</v>
          </cell>
          <cell r="P5" t="e">
            <v>#N/A</v>
          </cell>
          <cell r="Q5" t="e">
            <v>#N/A</v>
          </cell>
        </row>
        <row r="6">
          <cell r="B6">
            <v>20</v>
          </cell>
          <cell r="E6">
            <v>135.59719999999999</v>
          </cell>
          <cell r="I6" t="e">
            <v>#N/A</v>
          </cell>
          <cell r="J6" t="str">
            <v/>
          </cell>
          <cell r="K6">
            <v>0</v>
          </cell>
          <cell r="P6" t="e">
            <v>#N/A</v>
          </cell>
          <cell r="Q6" t="e">
            <v>#N/A</v>
          </cell>
        </row>
        <row r="7">
          <cell r="B7">
            <v>25</v>
          </cell>
          <cell r="E7">
            <v>136.94592000000003</v>
          </cell>
          <cell r="I7" t="e">
            <v>#N/A</v>
          </cell>
          <cell r="J7" t="str">
            <v/>
          </cell>
          <cell r="K7">
            <v>0</v>
          </cell>
          <cell r="P7" t="e">
            <v>#N/A</v>
          </cell>
          <cell r="Q7" t="e">
            <v>#N/A</v>
          </cell>
        </row>
        <row r="8">
          <cell r="B8">
            <v>30</v>
          </cell>
          <cell r="E8">
            <v>130.06399999999999</v>
          </cell>
          <cell r="I8" t="e">
            <v>#N/A</v>
          </cell>
          <cell r="J8" t="str">
            <v/>
          </cell>
          <cell r="K8">
            <v>0</v>
          </cell>
          <cell r="P8" t="e">
            <v>#N/A</v>
          </cell>
          <cell r="Q8" t="e">
            <v>#N/A</v>
          </cell>
        </row>
        <row r="9">
          <cell r="B9">
            <v>35</v>
          </cell>
          <cell r="E9">
            <v>122.87272000000002</v>
          </cell>
          <cell r="I9" t="e">
            <v>#N/A</v>
          </cell>
          <cell r="J9" t="str">
            <v/>
          </cell>
          <cell r="K9">
            <v>0</v>
          </cell>
          <cell r="P9" t="e">
            <v>#N/A</v>
          </cell>
          <cell r="Q9" t="e">
            <v>#N/A</v>
          </cell>
        </row>
        <row r="10">
          <cell r="B10">
            <v>40</v>
          </cell>
          <cell r="E10">
            <v>101.98547999999998</v>
          </cell>
          <cell r="I10" t="e">
            <v>#N/A</v>
          </cell>
          <cell r="J10" t="str">
            <v/>
          </cell>
          <cell r="K10">
            <v>0</v>
          </cell>
          <cell r="P10">
            <v>101.98547999999998</v>
          </cell>
          <cell r="Q10" t="str">
            <v>■役員報酬 40万円
■法人化メリット 102万円</v>
          </cell>
        </row>
        <row r="11">
          <cell r="B11">
            <v>45</v>
          </cell>
          <cell r="E11">
            <v>92.239520000000013</v>
          </cell>
          <cell r="I11" t="e">
            <v>#N/A</v>
          </cell>
          <cell r="J11" t="str">
            <v/>
          </cell>
          <cell r="K11">
            <v>0</v>
          </cell>
          <cell r="P11" t="e">
            <v>#N/A</v>
          </cell>
          <cell r="Q11" t="e">
            <v>#N/A</v>
          </cell>
        </row>
        <row r="12">
          <cell r="B12">
            <v>50</v>
          </cell>
          <cell r="E12">
            <v>72.777600000000007</v>
          </cell>
          <cell r="I12" t="e">
            <v>#N/A</v>
          </cell>
          <cell r="J12" t="str">
            <v/>
          </cell>
          <cell r="K12">
            <v>0</v>
          </cell>
          <cell r="P12" t="e">
            <v>#N/A</v>
          </cell>
          <cell r="Q12" t="e">
            <v>#N/A</v>
          </cell>
        </row>
        <row r="13">
          <cell r="B13">
            <v>55</v>
          </cell>
          <cell r="E13">
            <v>53.315679999999979</v>
          </cell>
          <cell r="I13" t="e">
            <v>#N/A</v>
          </cell>
          <cell r="J13" t="str">
            <v/>
          </cell>
          <cell r="K13">
            <v>0</v>
          </cell>
          <cell r="P13" t="e">
            <v>#N/A</v>
          </cell>
          <cell r="Q13" t="e">
            <v>#N/A</v>
          </cell>
        </row>
        <row r="14">
          <cell r="B14">
            <v>60</v>
          </cell>
          <cell r="E14">
            <v>41.269720000000021</v>
          </cell>
          <cell r="I14" t="e">
            <v>#N/A</v>
          </cell>
          <cell r="J14" t="str">
            <v/>
          </cell>
          <cell r="K14">
            <v>0</v>
          </cell>
          <cell r="P14" t="e">
            <v>#N/A</v>
          </cell>
          <cell r="Q14" t="e">
            <v>#N/A</v>
          </cell>
        </row>
        <row r="15">
          <cell r="B15">
            <v>65</v>
          </cell>
          <cell r="E15">
            <v>19.997800000000002</v>
          </cell>
          <cell r="I15" t="e">
            <v>#N/A</v>
          </cell>
          <cell r="J15" t="str">
            <v/>
          </cell>
          <cell r="K15">
            <v>0</v>
          </cell>
          <cell r="P15" t="e">
            <v>#N/A</v>
          </cell>
          <cell r="Q15" t="e">
            <v>#N/A</v>
          </cell>
        </row>
        <row r="16">
          <cell r="B16">
            <v>70</v>
          </cell>
          <cell r="E16">
            <v>10.413079999999981</v>
          </cell>
          <cell r="I16" t="e">
            <v>#N/A</v>
          </cell>
          <cell r="J16" t="str">
            <v/>
          </cell>
          <cell r="K16">
            <v>0</v>
          </cell>
          <cell r="P16" t="e">
            <v>#N/A</v>
          </cell>
          <cell r="Q16" t="e">
            <v>#N/A</v>
          </cell>
        </row>
        <row r="17">
          <cell r="B17">
            <v>75</v>
          </cell>
          <cell r="E17">
            <v>0.3866</v>
          </cell>
          <cell r="I17" t="e">
            <v>#N/A</v>
          </cell>
          <cell r="J17" t="str">
            <v/>
          </cell>
          <cell r="K17">
            <v>0</v>
          </cell>
          <cell r="P17" t="e">
            <v>#N/A</v>
          </cell>
          <cell r="Q17" t="e">
            <v>#N/A</v>
          </cell>
        </row>
        <row r="18">
          <cell r="B18">
            <v>80</v>
          </cell>
          <cell r="E18">
            <v>-10.949879999999981</v>
          </cell>
          <cell r="I18" t="e">
            <v>#N/A</v>
          </cell>
          <cell r="J18" t="str">
            <v/>
          </cell>
          <cell r="K18">
            <v>0</v>
          </cell>
          <cell r="P18" t="e">
            <v>#N/A</v>
          </cell>
          <cell r="Q18" t="e">
            <v>#N/A</v>
          </cell>
        </row>
        <row r="19">
          <cell r="B19">
            <v>85</v>
          </cell>
          <cell r="E19">
            <v>-22.286359999999963</v>
          </cell>
          <cell r="I19" t="e">
            <v>#N/A</v>
          </cell>
          <cell r="J19" t="str">
            <v/>
          </cell>
          <cell r="K19">
            <v>0</v>
          </cell>
          <cell r="P19" t="e">
            <v>#N/A</v>
          </cell>
          <cell r="Q19" t="e">
            <v>#N/A</v>
          </cell>
        </row>
        <row r="20">
          <cell r="B20">
            <v>90</v>
          </cell>
          <cell r="E20">
            <v>-34.761959999999959</v>
          </cell>
          <cell r="I20" t="e">
            <v>#N/A</v>
          </cell>
          <cell r="J20" t="str">
            <v/>
          </cell>
          <cell r="K20">
            <v>0</v>
          </cell>
          <cell r="P20" t="e">
            <v>#N/A</v>
          </cell>
          <cell r="Q20" t="e">
            <v>#N/A</v>
          </cell>
        </row>
        <row r="21">
          <cell r="B21">
            <v>95</v>
          </cell>
          <cell r="E21">
            <v>-51.737559999999959</v>
          </cell>
          <cell r="I21" t="e">
            <v>#N/A</v>
          </cell>
          <cell r="J21" t="str">
            <v/>
          </cell>
          <cell r="K21">
            <v>0</v>
          </cell>
          <cell r="P21" t="e">
            <v>#N/A</v>
          </cell>
          <cell r="Q21" t="e">
            <v>#N/A</v>
          </cell>
        </row>
        <row r="22">
          <cell r="B22">
            <v>100</v>
          </cell>
          <cell r="E22">
            <v>-70.243159999999961</v>
          </cell>
          <cell r="I22" t="e">
            <v>#N/A</v>
          </cell>
          <cell r="J22" t="str">
            <v/>
          </cell>
          <cell r="K22">
            <v>0</v>
          </cell>
          <cell r="P22" t="e">
            <v>#N/A</v>
          </cell>
          <cell r="Q22" t="e">
            <v>#N/A</v>
          </cell>
        </row>
        <row r="23">
          <cell r="B23">
            <v>105</v>
          </cell>
          <cell r="E23">
            <v>-101.78875999999997</v>
          </cell>
          <cell r="I23" t="e">
            <v>#N/A</v>
          </cell>
          <cell r="J23" t="str">
            <v/>
          </cell>
          <cell r="K23">
            <v>0</v>
          </cell>
          <cell r="P23" t="e">
            <v>#N/A</v>
          </cell>
          <cell r="Q23" t="e">
            <v>#N/A</v>
          </cell>
        </row>
        <row r="24">
          <cell r="B24">
            <v>110</v>
          </cell>
          <cell r="E24">
            <v>-134.48347999999999</v>
          </cell>
          <cell r="I24" t="e">
            <v>#N/A</v>
          </cell>
          <cell r="J24" t="str">
            <v/>
          </cell>
          <cell r="K24">
            <v>0</v>
          </cell>
          <cell r="P24" t="e">
            <v>#N/A</v>
          </cell>
          <cell r="Q24" t="e">
            <v>#N/A</v>
          </cell>
        </row>
        <row r="25">
          <cell r="B25">
            <v>115</v>
          </cell>
          <cell r="E25">
            <v>-167.1782</v>
          </cell>
          <cell r="I25" t="e">
            <v>#N/A</v>
          </cell>
          <cell r="J25" t="str">
            <v/>
          </cell>
          <cell r="K25">
            <v>0</v>
          </cell>
          <cell r="P25" t="e">
            <v>#N/A</v>
          </cell>
          <cell r="Q25" t="e">
            <v>#N/A</v>
          </cell>
        </row>
        <row r="26">
          <cell r="B26">
            <v>120</v>
          </cell>
          <cell r="E26">
            <v>-199.87292000000002</v>
          </cell>
          <cell r="I26" t="e">
            <v>#N/A</v>
          </cell>
          <cell r="J26" t="str">
            <v/>
          </cell>
          <cell r="K26">
            <v>0</v>
          </cell>
          <cell r="P26" t="e">
            <v>#N/A</v>
          </cell>
          <cell r="Q26" t="e">
            <v>#N/A</v>
          </cell>
        </row>
        <row r="27">
          <cell r="B27">
            <v>125</v>
          </cell>
          <cell r="E27">
            <v>-232.56764000000004</v>
          </cell>
          <cell r="I27" t="e">
            <v>#N/A</v>
          </cell>
          <cell r="J27" t="str">
            <v/>
          </cell>
          <cell r="K27">
            <v>0</v>
          </cell>
          <cell r="P27" t="e">
            <v>#N/A</v>
          </cell>
          <cell r="Q27" t="e">
            <v>#N/A</v>
          </cell>
        </row>
        <row r="28">
          <cell r="B28">
            <v>130</v>
          </cell>
          <cell r="E28">
            <v>-265.26235999999994</v>
          </cell>
          <cell r="I28" t="e">
            <v>#N/A</v>
          </cell>
          <cell r="J28" t="str">
            <v/>
          </cell>
          <cell r="K28">
            <v>0</v>
          </cell>
          <cell r="P28" t="e">
            <v>#N/A</v>
          </cell>
          <cell r="Q28" t="e">
            <v>#N/A</v>
          </cell>
        </row>
        <row r="29">
          <cell r="B29">
            <v>135</v>
          </cell>
          <cell r="E29">
            <v>-291.06235999999996</v>
          </cell>
          <cell r="I29" t="e">
            <v>#N/A</v>
          </cell>
          <cell r="J29" t="str">
            <v/>
          </cell>
          <cell r="K29">
            <v>0</v>
          </cell>
          <cell r="P29" t="e">
            <v>#N/A</v>
          </cell>
          <cell r="Q29" t="e">
            <v>#N/A</v>
          </cell>
        </row>
        <row r="30">
          <cell r="B30">
            <v>140</v>
          </cell>
          <cell r="E30">
            <v>-323.75707999999997</v>
          </cell>
          <cell r="I30" t="e">
            <v>#N/A</v>
          </cell>
          <cell r="J30" t="str">
            <v/>
          </cell>
          <cell r="K30">
            <v>0</v>
          </cell>
          <cell r="P30" t="e">
            <v>#N/A</v>
          </cell>
          <cell r="Q30" t="e">
            <v>#N/A</v>
          </cell>
        </row>
        <row r="31">
          <cell r="B31">
            <v>145</v>
          </cell>
          <cell r="E31">
            <v>-349.55707999999998</v>
          </cell>
          <cell r="I31" t="e">
            <v>#N/A</v>
          </cell>
          <cell r="J31" t="str">
            <v/>
          </cell>
          <cell r="K31">
            <v>0</v>
          </cell>
          <cell r="P31" t="e">
            <v>#N/A</v>
          </cell>
          <cell r="Q31" t="e">
            <v>#N/A</v>
          </cell>
        </row>
        <row r="32">
          <cell r="B32">
            <v>150</v>
          </cell>
          <cell r="E32">
            <v>-375.35708</v>
          </cell>
          <cell r="I32" t="e">
            <v>#N/A</v>
          </cell>
          <cell r="J32" t="str">
            <v/>
          </cell>
          <cell r="K32">
            <v>0</v>
          </cell>
          <cell r="P32" t="e">
            <v>#N/A</v>
          </cell>
          <cell r="Q32" t="e">
            <v>#N/A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0069F-0750-4523-9A48-A83A89810E54}">
  <sheetPr codeName="Sheet2"/>
  <dimension ref="A1:Q329"/>
  <sheetViews>
    <sheetView showGridLines="0" tabSelected="1" topLeftCell="E33" zoomScale="120" zoomScaleNormal="120" workbookViewId="0">
      <selection activeCell="G56" sqref="G56"/>
    </sheetView>
  </sheetViews>
  <sheetFormatPr defaultColWidth="9.1328125" defaultRowHeight="14.25" x14ac:dyDescent="0.25"/>
  <cols>
    <col min="1" max="1" width="12.59765625" style="1" customWidth="1"/>
    <col min="2" max="2" width="19.73046875" style="1" bestFit="1" customWidth="1"/>
    <col min="3" max="3" width="12.59765625" style="3" customWidth="1"/>
    <col min="4" max="4" width="12.73046875" style="3" customWidth="1"/>
    <col min="5" max="5" width="14.46484375" style="3" customWidth="1"/>
    <col min="6" max="7" width="20.73046875" style="3" bestFit="1" customWidth="1"/>
    <col min="8" max="8" width="9.1328125" style="3"/>
    <col min="9" max="9" width="10.3984375" style="3" bestFit="1" customWidth="1"/>
    <col min="10" max="11" width="10.46484375" style="3" customWidth="1"/>
    <col min="12" max="12" width="11.86328125" style="3" customWidth="1"/>
    <col min="13" max="14" width="20.73046875" style="3" customWidth="1"/>
    <col min="15" max="16" width="9.1328125" style="3"/>
    <col min="17" max="17" width="30.1328125" style="3" customWidth="1"/>
    <col min="18" max="16384" width="9.1328125" style="1"/>
  </cols>
  <sheetData>
    <row r="1" spans="1:17" x14ac:dyDescent="0.25">
      <c r="A1" s="1" t="s">
        <v>0</v>
      </c>
      <c r="C1" s="2" t="s">
        <v>1</v>
      </c>
      <c r="D1" s="2"/>
      <c r="E1" s="2"/>
      <c r="M1" s="3" t="s">
        <v>2</v>
      </c>
      <c r="N1" s="3" t="s">
        <v>2</v>
      </c>
    </row>
    <row r="2" spans="1:17" x14ac:dyDescent="0.25">
      <c r="A2" s="1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</row>
    <row r="3" spans="1:17" x14ac:dyDescent="0.25">
      <c r="A3" s="4">
        <v>600000</v>
      </c>
      <c r="B3" s="4">
        <f>A3/12/10000</f>
        <v>5</v>
      </c>
      <c r="C3" s="5">
        <v>4577236</v>
      </c>
      <c r="D3" s="5">
        <v>3205734.5599999996</v>
      </c>
      <c r="E3" s="3">
        <f>(C3-D3)/10000</f>
        <v>137.15014400000004</v>
      </c>
      <c r="F3" s="5">
        <v>576467.84</v>
      </c>
      <c r="G3" s="5">
        <v>8217797.5999999996</v>
      </c>
      <c r="I3" s="3" t="e">
        <f>IF(E3=MAX($E$3:$E$32),E3,NA())</f>
        <v>#N/A</v>
      </c>
      <c r="J3" s="6" t="str">
        <f>IF(E3=MAX($E$3:$E$32),
"■最適役員報酬 "&amp;TEXT(B3,"0")&amp;"万円"&amp;CHAR(10)&amp;
"■法人化メリット "&amp;TEXT(E3,"0")&amp;"万円",
"")</f>
        <v/>
      </c>
      <c r="K3" s="6">
        <v>0</v>
      </c>
      <c r="L3" s="3">
        <v>65</v>
      </c>
      <c r="M3" s="3">
        <f t="shared" ref="M3:M32" si="0">G3/10000</f>
        <v>821.77976000000001</v>
      </c>
      <c r="N3" s="3">
        <f t="shared" ref="N3:N32" si="1">F3/10000</f>
        <v>57.646783999999997</v>
      </c>
      <c r="O3" s="3">
        <f>SUM(M3:N3)</f>
        <v>879.42654400000004</v>
      </c>
      <c r="P3" s="3" t="e">
        <f>IF(AND([1]Summary!E$10/10000&gt;=B3,[1]Summary!E$10/10000&lt;B4),E3,NA())</f>
        <v>#N/A</v>
      </c>
      <c r="Q3" s="7" t="e">
        <f t="shared" ref="Q3:Q21" si="2">IF(ISERROR(P3),NA(),"■役員報酬 "&amp;TEXT(B3,"0")&amp;"万円"&amp;CHAR(10)&amp;
"■法人化メリット "&amp;TEXT(E3,"0")&amp;"万円")</f>
        <v>#N/A</v>
      </c>
    </row>
    <row r="4" spans="1:17" x14ac:dyDescent="0.25">
      <c r="A4" s="4">
        <v>1200000</v>
      </c>
      <c r="B4" s="4">
        <f t="shared" ref="B4:B32" si="3">A4/12/10000</f>
        <v>10</v>
      </c>
      <c r="C4" s="5">
        <v>4577236</v>
      </c>
      <c r="D4" s="5">
        <v>3145561.36</v>
      </c>
      <c r="E4" s="3">
        <f>(C4-D4)/10000</f>
        <v>143.16746400000002</v>
      </c>
      <c r="F4" s="5">
        <v>1062313.04</v>
      </c>
      <c r="G4" s="5">
        <v>7792125.5999999996</v>
      </c>
      <c r="I4" s="3">
        <f>IF(E4=MAX($E$3:$E$32),E4,NA())</f>
        <v>143.16746400000002</v>
      </c>
      <c r="J4" s="6" t="str">
        <f>IF(E4=MAX($E$3:$E$32),
"■最適役員報酬/月 "&amp;TEXT(B4,"0")&amp;"万円"&amp;CHAR(10)&amp;
"■法人化メリット "&amp;TEXT(E4,"0")&amp;"万円",
"")</f>
        <v>■最適役員報酬/月 10万円
■法人化メリット 143万円</v>
      </c>
      <c r="K4" s="6">
        <v>0</v>
      </c>
      <c r="L4" s="3">
        <v>65</v>
      </c>
      <c r="M4" s="3">
        <f t="shared" si="0"/>
        <v>779.21255999999994</v>
      </c>
      <c r="N4" s="3">
        <f t="shared" si="1"/>
        <v>106.23130400000001</v>
      </c>
      <c r="O4" s="3">
        <f t="shared" ref="O4:O32" si="4">SUM(M4:N4)</f>
        <v>885.44386399999996</v>
      </c>
      <c r="P4" s="3" t="e">
        <f>IF(AND([1]Summary!E$10/10000&gt;=B4,[1]Summary!E$10/10000&lt;B5),E4,NA())</f>
        <v>#N/A</v>
      </c>
      <c r="Q4" s="7" t="e">
        <f t="shared" si="2"/>
        <v>#N/A</v>
      </c>
    </row>
    <row r="5" spans="1:17" x14ac:dyDescent="0.25">
      <c r="A5" s="4">
        <v>1800000</v>
      </c>
      <c r="B5" s="4">
        <f t="shared" si="3"/>
        <v>15</v>
      </c>
      <c r="C5" s="5">
        <v>4577236</v>
      </c>
      <c r="D5" s="5">
        <v>3194498</v>
      </c>
      <c r="E5" s="3">
        <f>(C5-D5)/10000</f>
        <v>138.27379999999999</v>
      </c>
      <c r="F5" s="5">
        <v>1492622</v>
      </c>
      <c r="G5" s="5">
        <v>7312880</v>
      </c>
      <c r="I5" s="3" t="e">
        <f t="shared" ref="I5:I32" si="5">IF(E5=MAX($E$3:$E$32),E5,NA())</f>
        <v>#N/A</v>
      </c>
      <c r="J5" s="6" t="str">
        <f t="shared" ref="J5:J32" si="6">IF(E5=MAX($E$3:$E$32),
"■最適役員報酬 "&amp;TEXT(B5,"0")&amp;"万円"&amp;CHAR(10)&amp;
"■法人化メリット "&amp;TEXT(E5,"0")&amp;"万円",
"")</f>
        <v/>
      </c>
      <c r="K5" s="6">
        <v>0</v>
      </c>
      <c r="L5" s="3">
        <v>65</v>
      </c>
      <c r="M5" s="3">
        <f t="shared" si="0"/>
        <v>731.28800000000001</v>
      </c>
      <c r="N5" s="3">
        <f t="shared" si="1"/>
        <v>149.26220000000001</v>
      </c>
      <c r="O5" s="3">
        <f t="shared" si="4"/>
        <v>880.55020000000002</v>
      </c>
      <c r="P5" s="3" t="e">
        <f>IF(AND([1]Summary!E$10/10000&gt;=B5,[1]Summary!E$10/10000&lt;B6),E5,NA())</f>
        <v>#N/A</v>
      </c>
      <c r="Q5" s="7" t="e">
        <f t="shared" si="2"/>
        <v>#N/A</v>
      </c>
    </row>
    <row r="6" spans="1:17" x14ac:dyDescent="0.25">
      <c r="A6" s="4">
        <v>2400000</v>
      </c>
      <c r="B6" s="4">
        <f t="shared" si="3"/>
        <v>20</v>
      </c>
      <c r="C6" s="5">
        <v>4577236</v>
      </c>
      <c r="D6" s="5">
        <v>3221264</v>
      </c>
      <c r="E6" s="3">
        <f t="shared" ref="E6:E32" si="7">(C6-D6)/10000</f>
        <v>135.59719999999999</v>
      </c>
      <c r="F6" s="5">
        <v>1941496</v>
      </c>
      <c r="G6" s="5">
        <v>6837240</v>
      </c>
      <c r="I6" s="3" t="e">
        <f t="shared" si="5"/>
        <v>#N/A</v>
      </c>
      <c r="J6" s="6" t="str">
        <f t="shared" si="6"/>
        <v/>
      </c>
      <c r="K6" s="6">
        <v>0</v>
      </c>
      <c r="L6" s="3">
        <v>65</v>
      </c>
      <c r="M6" s="3">
        <f t="shared" si="0"/>
        <v>683.72400000000005</v>
      </c>
      <c r="N6" s="3">
        <f t="shared" si="1"/>
        <v>194.14959999999999</v>
      </c>
      <c r="O6" s="3">
        <f t="shared" si="4"/>
        <v>877.87360000000001</v>
      </c>
      <c r="P6" s="3" t="e">
        <f>IF(AND([1]Summary!E$10/10000&gt;=B6,[1]Summary!E$10/10000&lt;B7),E6,NA())</f>
        <v>#N/A</v>
      </c>
      <c r="Q6" s="7" t="e">
        <f>IF(ISERROR(P6),NA(),"■役員報酬 "&amp;TEXT(B6,"0")&amp;"万円"&amp;CHAR(10)&amp;
"■法人化メリット "&amp;TEXT(E6,"0")&amp;"万円")</f>
        <v>#N/A</v>
      </c>
    </row>
    <row r="7" spans="1:17" x14ac:dyDescent="0.25">
      <c r="A7" s="4">
        <v>3000000</v>
      </c>
      <c r="B7" s="4">
        <f t="shared" si="3"/>
        <v>25</v>
      </c>
      <c r="C7" s="5">
        <v>4577236</v>
      </c>
      <c r="D7" s="5">
        <v>3207776.8</v>
      </c>
      <c r="E7" s="3">
        <f>(C7-D7)/10000</f>
        <v>136.94592000000003</v>
      </c>
      <c r="F7" s="5">
        <v>2413695.2000000002</v>
      </c>
      <c r="G7" s="5">
        <v>6378528</v>
      </c>
      <c r="I7" s="3" t="e">
        <f t="shared" si="5"/>
        <v>#N/A</v>
      </c>
      <c r="J7" s="6" t="str">
        <f t="shared" si="6"/>
        <v/>
      </c>
      <c r="K7" s="6">
        <v>0</v>
      </c>
      <c r="L7" s="3">
        <v>65</v>
      </c>
      <c r="M7" s="3">
        <f t="shared" si="0"/>
        <v>637.8528</v>
      </c>
      <c r="N7" s="3">
        <f t="shared" si="1"/>
        <v>241.36952000000002</v>
      </c>
      <c r="O7" s="3">
        <f t="shared" si="4"/>
        <v>879.22232000000008</v>
      </c>
      <c r="P7" s="3" t="e">
        <f>IF(AND([1]Summary!E$10/10000&gt;=B7,[1]Summary!E$10/10000&lt;B8),E7,NA())</f>
        <v>#N/A</v>
      </c>
      <c r="Q7" s="7" t="e">
        <f t="shared" si="2"/>
        <v>#N/A</v>
      </c>
    </row>
    <row r="8" spans="1:17" x14ac:dyDescent="0.25">
      <c r="A8" s="4">
        <v>3600000</v>
      </c>
      <c r="B8" s="4">
        <f t="shared" si="3"/>
        <v>30</v>
      </c>
      <c r="C8" s="5">
        <v>4577236</v>
      </c>
      <c r="D8" s="5">
        <v>3276596</v>
      </c>
      <c r="E8" s="3">
        <f t="shared" si="7"/>
        <v>130.06399999999999</v>
      </c>
      <c r="F8" s="5">
        <v>2837744</v>
      </c>
      <c r="G8" s="5">
        <v>5885660</v>
      </c>
      <c r="I8" s="3" t="e">
        <f t="shared" si="5"/>
        <v>#N/A</v>
      </c>
      <c r="J8" s="6" t="str">
        <f t="shared" si="6"/>
        <v/>
      </c>
      <c r="K8" s="6">
        <v>0</v>
      </c>
      <c r="L8" s="3">
        <v>65</v>
      </c>
      <c r="M8" s="3">
        <f t="shared" si="0"/>
        <v>588.56600000000003</v>
      </c>
      <c r="N8" s="3">
        <f t="shared" si="1"/>
        <v>283.77440000000001</v>
      </c>
      <c r="O8" s="3">
        <f t="shared" si="4"/>
        <v>872.34040000000005</v>
      </c>
      <c r="P8" s="3" t="e">
        <f>IF(AND([1]Summary!E$10/10000&gt;=B8,[1]Summary!E$10/10000&lt;B9),E8,NA())</f>
        <v>#N/A</v>
      </c>
      <c r="Q8" s="7" t="e">
        <f t="shared" si="2"/>
        <v>#N/A</v>
      </c>
    </row>
    <row r="9" spans="1:17" x14ac:dyDescent="0.25">
      <c r="A9" s="4">
        <v>4200000</v>
      </c>
      <c r="B9" s="4">
        <f t="shared" si="3"/>
        <v>35</v>
      </c>
      <c r="C9" s="5">
        <v>4577236</v>
      </c>
      <c r="D9" s="5">
        <v>3348508.8</v>
      </c>
      <c r="E9" s="3">
        <f t="shared" si="7"/>
        <v>122.87272000000002</v>
      </c>
      <c r="F9" s="5">
        <v>3280443.2</v>
      </c>
      <c r="G9" s="5">
        <v>5371048</v>
      </c>
      <c r="I9" s="3" t="e">
        <f t="shared" si="5"/>
        <v>#N/A</v>
      </c>
      <c r="J9" s="6" t="str">
        <f t="shared" si="6"/>
        <v/>
      </c>
      <c r="K9" s="6">
        <v>0</v>
      </c>
      <c r="L9" s="3">
        <v>65</v>
      </c>
      <c r="M9" s="3">
        <f t="shared" si="0"/>
        <v>537.10479999999995</v>
      </c>
      <c r="N9" s="3">
        <f t="shared" si="1"/>
        <v>328.04432000000003</v>
      </c>
      <c r="O9" s="3">
        <f t="shared" si="4"/>
        <v>865.14912000000004</v>
      </c>
      <c r="P9" s="3" t="e">
        <f>IF(AND([1]Summary!E$10/10000&gt;=B9,[1]Summary!E$10/10000&lt;B10),E9,NA())</f>
        <v>#N/A</v>
      </c>
      <c r="Q9" s="7" t="e">
        <f t="shared" si="2"/>
        <v>#N/A</v>
      </c>
    </row>
    <row r="10" spans="1:17" ht="28.5" x14ac:dyDescent="0.25">
      <c r="A10" s="4">
        <v>4800000</v>
      </c>
      <c r="B10" s="4">
        <f t="shared" si="3"/>
        <v>40</v>
      </c>
      <c r="C10" s="5">
        <v>4577236</v>
      </c>
      <c r="D10" s="5">
        <v>3557381.2</v>
      </c>
      <c r="E10" s="3">
        <f t="shared" si="7"/>
        <v>101.98547999999998</v>
      </c>
      <c r="F10" s="5">
        <v>3647166.8</v>
      </c>
      <c r="G10" s="5">
        <v>4795452</v>
      </c>
      <c r="I10" s="3" t="e">
        <f t="shared" si="5"/>
        <v>#N/A</v>
      </c>
      <c r="J10" s="6" t="str">
        <f t="shared" si="6"/>
        <v/>
      </c>
      <c r="K10" s="6">
        <v>0</v>
      </c>
      <c r="L10" s="3">
        <v>65</v>
      </c>
      <c r="M10" s="3">
        <f t="shared" si="0"/>
        <v>479.54520000000002</v>
      </c>
      <c r="N10" s="3">
        <f t="shared" si="1"/>
        <v>364.71668</v>
      </c>
      <c r="O10" s="3">
        <f t="shared" si="4"/>
        <v>844.26188000000002</v>
      </c>
      <c r="P10" s="3">
        <f>IF(AND([1]Summary!E$10/10000&gt;=B10,[1]Summary!E$10/10000&lt;B11),E10,NA())</f>
        <v>101.98547999999998</v>
      </c>
      <c r="Q10" s="7" t="str">
        <f t="shared" si="2"/>
        <v>■役員報酬 40万円
■法人化メリット 102万円</v>
      </c>
    </row>
    <row r="11" spans="1:17" x14ac:dyDescent="0.25">
      <c r="A11" s="4">
        <v>5400000</v>
      </c>
      <c r="B11" s="4">
        <f t="shared" si="3"/>
        <v>45</v>
      </c>
      <c r="C11" s="5">
        <v>4577236</v>
      </c>
      <c r="D11" s="5">
        <v>3654840.8</v>
      </c>
      <c r="E11" s="3">
        <f t="shared" si="7"/>
        <v>92.239520000000013</v>
      </c>
      <c r="F11" s="5">
        <v>4057191.2</v>
      </c>
      <c r="G11" s="5">
        <v>4287968</v>
      </c>
      <c r="I11" s="3" t="e">
        <f t="shared" si="5"/>
        <v>#N/A</v>
      </c>
      <c r="J11" s="6" t="str">
        <f t="shared" si="6"/>
        <v/>
      </c>
      <c r="K11" s="6">
        <v>0</v>
      </c>
      <c r="L11" s="3">
        <v>65</v>
      </c>
      <c r="M11" s="3">
        <f t="shared" si="0"/>
        <v>428.79680000000002</v>
      </c>
      <c r="N11" s="3">
        <f t="shared" si="1"/>
        <v>405.71912000000003</v>
      </c>
      <c r="O11" s="3">
        <f t="shared" si="4"/>
        <v>834.51592000000005</v>
      </c>
      <c r="P11" s="3" t="e">
        <f>IF(AND([1]Summary!E$10/10000&gt;=B11,[1]Summary!E$10/10000&lt;B12),E11,NA())</f>
        <v>#N/A</v>
      </c>
      <c r="Q11" s="7" t="e">
        <f t="shared" si="2"/>
        <v>#N/A</v>
      </c>
    </row>
    <row r="12" spans="1:17" x14ac:dyDescent="0.25">
      <c r="A12" s="4">
        <v>6000000</v>
      </c>
      <c r="B12" s="4">
        <f t="shared" si="3"/>
        <v>50</v>
      </c>
      <c r="C12" s="5">
        <v>4577236</v>
      </c>
      <c r="D12" s="5">
        <v>3849460</v>
      </c>
      <c r="E12" s="3">
        <f t="shared" si="7"/>
        <v>72.777600000000007</v>
      </c>
      <c r="F12" s="5">
        <v>4421240</v>
      </c>
      <c r="G12" s="5">
        <v>3729300</v>
      </c>
      <c r="I12" s="3" t="e">
        <f t="shared" si="5"/>
        <v>#N/A</v>
      </c>
      <c r="J12" s="6" t="str">
        <f t="shared" si="6"/>
        <v/>
      </c>
      <c r="K12" s="6">
        <v>0</v>
      </c>
      <c r="L12" s="3">
        <v>65</v>
      </c>
      <c r="M12" s="3">
        <f t="shared" si="0"/>
        <v>372.93</v>
      </c>
      <c r="N12" s="3">
        <f t="shared" si="1"/>
        <v>442.12400000000002</v>
      </c>
      <c r="O12" s="3">
        <f t="shared" si="4"/>
        <v>815.05400000000009</v>
      </c>
      <c r="P12" s="3" t="e">
        <f>IF(AND([1]Summary!E$10/10000&gt;=B12,[1]Summary!E$10/10000&lt;B13),E12,NA())</f>
        <v>#N/A</v>
      </c>
      <c r="Q12" s="7" t="e">
        <f t="shared" si="2"/>
        <v>#N/A</v>
      </c>
    </row>
    <row r="13" spans="1:17" x14ac:dyDescent="0.25">
      <c r="A13" s="4">
        <v>6600000</v>
      </c>
      <c r="B13" s="4">
        <f t="shared" si="3"/>
        <v>55</v>
      </c>
      <c r="C13" s="5">
        <v>4577236</v>
      </c>
      <c r="D13" s="5">
        <v>4044079.2</v>
      </c>
      <c r="E13" s="3">
        <f t="shared" si="7"/>
        <v>53.315679999999979</v>
      </c>
      <c r="F13" s="5">
        <v>4785288.8</v>
      </c>
      <c r="G13" s="5">
        <v>3170632</v>
      </c>
      <c r="I13" s="3" t="e">
        <f t="shared" si="5"/>
        <v>#N/A</v>
      </c>
      <c r="J13" s="6" t="str">
        <f t="shared" si="6"/>
        <v/>
      </c>
      <c r="K13" s="6">
        <v>0</v>
      </c>
      <c r="L13" s="3">
        <v>65</v>
      </c>
      <c r="M13" s="3">
        <f t="shared" si="0"/>
        <v>317.06319999999999</v>
      </c>
      <c r="N13" s="3">
        <f t="shared" si="1"/>
        <v>478.52887999999996</v>
      </c>
      <c r="O13" s="3">
        <f t="shared" si="4"/>
        <v>795.5920799999999</v>
      </c>
      <c r="P13" s="3" t="e">
        <f>IF(AND([1]Summary!E$10/10000&gt;=B13,[1]Summary!E$10/10000&lt;B14),E13,NA())</f>
        <v>#N/A</v>
      </c>
      <c r="Q13" s="7" t="e">
        <f t="shared" si="2"/>
        <v>#N/A</v>
      </c>
    </row>
    <row r="14" spans="1:17" x14ac:dyDescent="0.25">
      <c r="A14" s="4">
        <v>7200000</v>
      </c>
      <c r="B14" s="4">
        <f t="shared" si="3"/>
        <v>60</v>
      </c>
      <c r="C14" s="5">
        <v>4577236</v>
      </c>
      <c r="D14" s="5">
        <v>4164538.8</v>
      </c>
      <c r="E14" s="3">
        <f t="shared" si="7"/>
        <v>41.269720000000021</v>
      </c>
      <c r="F14" s="5">
        <v>5172313.2</v>
      </c>
      <c r="G14" s="5">
        <v>2663148</v>
      </c>
      <c r="I14" s="3" t="e">
        <f t="shared" si="5"/>
        <v>#N/A</v>
      </c>
      <c r="J14" s="6" t="str">
        <f t="shared" si="6"/>
        <v/>
      </c>
      <c r="K14" s="6">
        <v>0</v>
      </c>
      <c r="L14" s="3">
        <v>65</v>
      </c>
      <c r="M14" s="3">
        <f t="shared" si="0"/>
        <v>266.31479999999999</v>
      </c>
      <c r="N14" s="3">
        <f t="shared" si="1"/>
        <v>517.23131999999998</v>
      </c>
      <c r="O14" s="3">
        <f t="shared" si="4"/>
        <v>783.54611999999997</v>
      </c>
      <c r="P14" s="3" t="e">
        <f>IF(AND([1]Summary!E$10/10000&gt;=B14,[1]Summary!E$10/10000&lt;B15),E14,NA())</f>
        <v>#N/A</v>
      </c>
      <c r="Q14" s="7" t="e">
        <f t="shared" si="2"/>
        <v>#N/A</v>
      </c>
    </row>
    <row r="15" spans="1:17" x14ac:dyDescent="0.25">
      <c r="A15" s="4">
        <v>7800000</v>
      </c>
      <c r="B15" s="4">
        <f t="shared" si="3"/>
        <v>65</v>
      </c>
      <c r="C15" s="5">
        <v>4577236</v>
      </c>
      <c r="D15" s="5">
        <v>4377258</v>
      </c>
      <c r="E15" s="3">
        <f t="shared" si="7"/>
        <v>19.997800000000002</v>
      </c>
      <c r="F15" s="5">
        <v>5518362</v>
      </c>
      <c r="G15" s="5">
        <v>2104380</v>
      </c>
      <c r="I15" s="3" t="e">
        <f t="shared" si="5"/>
        <v>#N/A</v>
      </c>
      <c r="J15" s="6" t="str">
        <f t="shared" si="6"/>
        <v/>
      </c>
      <c r="K15" s="6">
        <v>0</v>
      </c>
      <c r="L15" s="3">
        <v>65</v>
      </c>
      <c r="M15" s="3">
        <f t="shared" si="0"/>
        <v>210.43799999999999</v>
      </c>
      <c r="N15" s="3">
        <f t="shared" si="1"/>
        <v>551.83619999999996</v>
      </c>
      <c r="O15" s="3">
        <f t="shared" si="4"/>
        <v>762.27419999999995</v>
      </c>
      <c r="P15" s="3" t="e">
        <f>IF(AND([1]Summary!E$10/10000&gt;=B15,[1]Summary!E$10/10000&lt;B16),E15,NA())</f>
        <v>#N/A</v>
      </c>
      <c r="Q15" s="7" t="e">
        <f>IF(ISERROR(P15),NA(),"■役員報酬/月 "&amp;TEXT(B15,"0")&amp;"万円"&amp;CHAR(10)&amp;
"■法人化メリット "&amp;TEXT(E15,"0")&amp;"万円")</f>
        <v>#N/A</v>
      </c>
    </row>
    <row r="16" spans="1:17" x14ac:dyDescent="0.25">
      <c r="A16" s="4">
        <v>8400000</v>
      </c>
      <c r="B16" s="4">
        <f t="shared" si="3"/>
        <v>70</v>
      </c>
      <c r="C16" s="5">
        <v>4577236</v>
      </c>
      <c r="D16" s="5">
        <v>4473105.2</v>
      </c>
      <c r="E16" s="3">
        <f t="shared" si="7"/>
        <v>10.413079999999981</v>
      </c>
      <c r="F16" s="5">
        <v>5923702.7999999998</v>
      </c>
      <c r="G16" s="5">
        <v>1603192</v>
      </c>
      <c r="I16" s="3" t="e">
        <f t="shared" si="5"/>
        <v>#N/A</v>
      </c>
      <c r="J16" s="6" t="str">
        <f t="shared" si="6"/>
        <v/>
      </c>
      <c r="K16" s="6">
        <v>0</v>
      </c>
      <c r="L16" s="3">
        <v>65</v>
      </c>
      <c r="M16" s="3">
        <f t="shared" si="0"/>
        <v>160.3192</v>
      </c>
      <c r="N16" s="3">
        <f t="shared" si="1"/>
        <v>592.37027999999998</v>
      </c>
      <c r="O16" s="3">
        <f t="shared" si="4"/>
        <v>752.68948</v>
      </c>
      <c r="P16" s="3" t="e">
        <f>IF(AND([1]Summary!E$10/10000&gt;=B16,[1]Summary!E$10/10000&lt;B17),E16,NA())</f>
        <v>#N/A</v>
      </c>
      <c r="Q16" s="7" t="e">
        <f t="shared" si="2"/>
        <v>#N/A</v>
      </c>
    </row>
    <row r="17" spans="1:17" x14ac:dyDescent="0.25">
      <c r="A17" s="4">
        <v>9000000</v>
      </c>
      <c r="B17" s="4">
        <f t="shared" si="3"/>
        <v>75</v>
      </c>
      <c r="C17" s="5">
        <v>4577236</v>
      </c>
      <c r="D17" s="5">
        <v>4573370</v>
      </c>
      <c r="E17" s="3">
        <f t="shared" si="7"/>
        <v>0.3866</v>
      </c>
      <c r="F17" s="5">
        <v>6316930</v>
      </c>
      <c r="G17" s="5">
        <v>1109700</v>
      </c>
      <c r="I17" s="3" t="e">
        <f t="shared" si="5"/>
        <v>#N/A</v>
      </c>
      <c r="J17" s="6" t="str">
        <f t="shared" si="6"/>
        <v/>
      </c>
      <c r="K17" s="6">
        <v>0</v>
      </c>
      <c r="L17" s="3">
        <v>65</v>
      </c>
      <c r="M17" s="3">
        <f t="shared" si="0"/>
        <v>110.97</v>
      </c>
      <c r="N17" s="3">
        <f t="shared" si="1"/>
        <v>631.69299999999998</v>
      </c>
      <c r="O17" s="3">
        <f t="shared" si="4"/>
        <v>742.66300000000001</v>
      </c>
      <c r="P17" s="3" t="e">
        <f>IF(AND([1]Summary!E$10/10000&gt;=B17,[1]Summary!E$10/10000&lt;B18),E17,NA())</f>
        <v>#N/A</v>
      </c>
      <c r="Q17" s="7" t="e">
        <f t="shared" si="2"/>
        <v>#N/A</v>
      </c>
    </row>
    <row r="18" spans="1:17" x14ac:dyDescent="0.25">
      <c r="A18" s="4">
        <v>9600000</v>
      </c>
      <c r="B18" s="4">
        <f t="shared" si="3"/>
        <v>80</v>
      </c>
      <c r="C18" s="5">
        <v>4577236</v>
      </c>
      <c r="D18" s="5">
        <v>4686734.8</v>
      </c>
      <c r="E18" s="3">
        <f t="shared" si="7"/>
        <v>-10.949879999999981</v>
      </c>
      <c r="F18" s="5">
        <v>6697157.2000000002</v>
      </c>
      <c r="G18" s="5">
        <v>616108</v>
      </c>
      <c r="I18" s="3" t="e">
        <f t="shared" si="5"/>
        <v>#N/A</v>
      </c>
      <c r="J18" s="6" t="str">
        <f t="shared" si="6"/>
        <v/>
      </c>
      <c r="K18" s="6">
        <v>0</v>
      </c>
      <c r="L18" s="3">
        <v>65</v>
      </c>
      <c r="M18" s="3">
        <f t="shared" si="0"/>
        <v>61.610799999999998</v>
      </c>
      <c r="N18" s="3">
        <f t="shared" si="1"/>
        <v>669.71572000000003</v>
      </c>
      <c r="O18" s="3">
        <f t="shared" si="4"/>
        <v>731.32652000000007</v>
      </c>
      <c r="P18" s="3" t="e">
        <f>IF(AND([1]Summary!E$10/10000&gt;=B18,[1]Summary!E$10/10000&lt;B19),E18,NA())</f>
        <v>#N/A</v>
      </c>
      <c r="Q18" s="7" t="e">
        <f t="shared" si="2"/>
        <v>#N/A</v>
      </c>
    </row>
    <row r="19" spans="1:17" x14ac:dyDescent="0.25">
      <c r="A19" s="4">
        <v>10200000</v>
      </c>
      <c r="B19" s="4">
        <f t="shared" si="3"/>
        <v>85</v>
      </c>
      <c r="C19" s="5">
        <v>4577236</v>
      </c>
      <c r="D19" s="5">
        <v>4800099.5999999996</v>
      </c>
      <c r="E19" s="3">
        <f t="shared" si="7"/>
        <v>-22.286359999999963</v>
      </c>
      <c r="F19" s="5">
        <v>7077384.4000000004</v>
      </c>
      <c r="G19" s="5">
        <v>122516</v>
      </c>
      <c r="I19" s="3" t="e">
        <f t="shared" si="5"/>
        <v>#N/A</v>
      </c>
      <c r="J19" s="6" t="str">
        <f t="shared" si="6"/>
        <v/>
      </c>
      <c r="K19" s="6">
        <v>0</v>
      </c>
      <c r="L19" s="3">
        <v>65</v>
      </c>
      <c r="M19" s="3">
        <f t="shared" si="0"/>
        <v>12.2516</v>
      </c>
      <c r="N19" s="3">
        <f t="shared" si="1"/>
        <v>707.73844000000008</v>
      </c>
      <c r="O19" s="3">
        <f t="shared" si="4"/>
        <v>719.99004000000014</v>
      </c>
      <c r="P19" s="3" t="e">
        <f>IF(AND([1]Summary!E$10/10000&gt;=B19,[1]Summary!E$10/10000&lt;B20),E19,NA())</f>
        <v>#N/A</v>
      </c>
      <c r="Q19" s="7" t="e">
        <f t="shared" si="2"/>
        <v>#N/A</v>
      </c>
    </row>
    <row r="20" spans="1:17" x14ac:dyDescent="0.25">
      <c r="A20" s="4">
        <v>10800000</v>
      </c>
      <c r="B20" s="4">
        <f t="shared" si="3"/>
        <v>90</v>
      </c>
      <c r="C20" s="5">
        <v>4577236</v>
      </c>
      <c r="D20" s="5">
        <v>4924855.5999999996</v>
      </c>
      <c r="E20" s="3">
        <f t="shared" si="7"/>
        <v>-34.761959999999959</v>
      </c>
      <c r="F20" s="5">
        <v>7452168.4000000004</v>
      </c>
      <c r="G20" s="5">
        <v>-377024</v>
      </c>
      <c r="I20" s="3" t="e">
        <f t="shared" si="5"/>
        <v>#N/A</v>
      </c>
      <c r="J20" s="6" t="str">
        <f t="shared" si="6"/>
        <v/>
      </c>
      <c r="K20" s="6">
        <v>0</v>
      </c>
      <c r="L20" s="3">
        <v>65</v>
      </c>
      <c r="M20" s="3">
        <f t="shared" si="0"/>
        <v>-37.702399999999997</v>
      </c>
      <c r="N20" s="3">
        <f t="shared" si="1"/>
        <v>745.21684000000005</v>
      </c>
      <c r="O20" s="3">
        <f t="shared" si="4"/>
        <v>707.51444000000004</v>
      </c>
      <c r="P20" s="3" t="e">
        <f>IF(AND([1]Summary!E$10/10000&gt;=B20,[1]Summary!E$10/10000&lt;B21),E20,NA())</f>
        <v>#N/A</v>
      </c>
      <c r="Q20" s="7" t="e">
        <f t="shared" si="2"/>
        <v>#N/A</v>
      </c>
    </row>
    <row r="21" spans="1:17" x14ac:dyDescent="0.25">
      <c r="A21" s="4">
        <v>11400000</v>
      </c>
      <c r="B21" s="4">
        <f t="shared" si="3"/>
        <v>95</v>
      </c>
      <c r="C21" s="5">
        <v>4577236</v>
      </c>
      <c r="D21" s="5">
        <v>5094611.5999999996</v>
      </c>
      <c r="E21" s="3">
        <f t="shared" si="7"/>
        <v>-51.737559999999959</v>
      </c>
      <c r="F21" s="5">
        <v>7781952.4000000004</v>
      </c>
      <c r="G21" s="5">
        <v>-876564</v>
      </c>
      <c r="I21" s="3" t="e">
        <f t="shared" si="5"/>
        <v>#N/A</v>
      </c>
      <c r="J21" s="6" t="str">
        <f t="shared" si="6"/>
        <v/>
      </c>
      <c r="K21" s="6">
        <v>0</v>
      </c>
      <c r="L21" s="3">
        <v>65</v>
      </c>
      <c r="M21" s="3">
        <f t="shared" si="0"/>
        <v>-87.656400000000005</v>
      </c>
      <c r="N21" s="3">
        <f t="shared" si="1"/>
        <v>778.19524000000001</v>
      </c>
      <c r="O21" s="3">
        <f t="shared" si="4"/>
        <v>690.53884000000005</v>
      </c>
      <c r="P21" s="3" t="e">
        <f>IF(AND([1]Summary!E$10/10000&gt;=B21,[1]Summary!E$10/10000&lt;B22),E21,NA())</f>
        <v>#N/A</v>
      </c>
      <c r="Q21" s="7" t="e">
        <f t="shared" si="2"/>
        <v>#N/A</v>
      </c>
    </row>
    <row r="22" spans="1:17" x14ac:dyDescent="0.25">
      <c r="A22" s="4">
        <v>12000000</v>
      </c>
      <c r="B22" s="4">
        <f t="shared" si="3"/>
        <v>100</v>
      </c>
      <c r="C22" s="5">
        <v>4577236</v>
      </c>
      <c r="D22" s="5">
        <v>5279667.5999999996</v>
      </c>
      <c r="E22" s="3">
        <f t="shared" si="7"/>
        <v>-70.243159999999961</v>
      </c>
      <c r="F22" s="5">
        <v>8096736.4000000004</v>
      </c>
      <c r="G22" s="5">
        <v>-1376404</v>
      </c>
      <c r="I22" s="3" t="e">
        <f t="shared" si="5"/>
        <v>#N/A</v>
      </c>
      <c r="J22" s="6" t="str">
        <f>IF(E22=MAX($E$3:$E$32),
"■最適役員報酬 "&amp;TEXT(B22,"0")&amp;"万円"&amp;CHAR(10)&amp;
"■法人化メリット "&amp;TEXT(E22,"0")&amp;"万円",
"")</f>
        <v/>
      </c>
      <c r="K22" s="6">
        <v>0</v>
      </c>
      <c r="L22" s="3">
        <v>65</v>
      </c>
      <c r="M22" s="3">
        <f t="shared" si="0"/>
        <v>-137.6404</v>
      </c>
      <c r="N22" s="3">
        <f t="shared" si="1"/>
        <v>809.67364000000009</v>
      </c>
      <c r="O22" s="3">
        <f t="shared" si="4"/>
        <v>672.03324000000009</v>
      </c>
      <c r="P22" s="3" t="e">
        <f>IF(AND([1]Summary!E$10/10000&gt;=B22,[1]Summary!E$10/10000&lt;B23),E22,NA())</f>
        <v>#N/A</v>
      </c>
      <c r="Q22" s="7" t="e">
        <f>IF(ISERROR(P22),NA(),"■役員報酬 "&amp;TEXT(B22,"0")&amp;"万円"&amp;CHAR(10)&amp;
"■法人化メリット "&amp;TEXT(E22,"0")&amp;"万円")</f>
        <v>#N/A</v>
      </c>
    </row>
    <row r="23" spans="1:17" x14ac:dyDescent="0.25">
      <c r="A23" s="4">
        <v>12600000</v>
      </c>
      <c r="B23" s="4">
        <f t="shared" si="3"/>
        <v>105</v>
      </c>
      <c r="C23" s="5">
        <v>4577236</v>
      </c>
      <c r="D23" s="5">
        <v>5595123.5999999996</v>
      </c>
      <c r="E23" s="3">
        <f t="shared" si="7"/>
        <v>-101.78875999999997</v>
      </c>
      <c r="F23" s="5">
        <v>8411520.4000000004</v>
      </c>
      <c r="G23" s="5">
        <v>-2006644</v>
      </c>
      <c r="I23" s="3" t="e">
        <f t="shared" si="5"/>
        <v>#N/A</v>
      </c>
      <c r="J23" s="6" t="str">
        <f t="shared" si="6"/>
        <v/>
      </c>
      <c r="K23" s="6">
        <v>0</v>
      </c>
      <c r="L23" s="3">
        <v>65</v>
      </c>
      <c r="M23" s="3">
        <f t="shared" si="0"/>
        <v>-200.6644</v>
      </c>
      <c r="N23" s="3">
        <f t="shared" si="1"/>
        <v>841.15204000000006</v>
      </c>
      <c r="O23" s="3">
        <f t="shared" si="4"/>
        <v>640.48764000000006</v>
      </c>
      <c r="P23" s="3" t="e">
        <f>IF(AND([1]Summary!E$10/10000&gt;=B23,[1]Summary!E$10/10000&lt;B24),E23,NA())</f>
        <v>#N/A</v>
      </c>
      <c r="Q23" s="7" t="e">
        <f t="shared" ref="Q23:Q32" si="8">IF(ISERROR(P23),NA(),"■役員報酬 "&amp;TEXT(B23,"0")&amp;"万円"&amp;CHAR(10)&amp;
"■法人化メリット "&amp;TEXT(E23,"0")&amp;"万円")</f>
        <v>#N/A</v>
      </c>
    </row>
    <row r="24" spans="1:17" x14ac:dyDescent="0.25">
      <c r="A24" s="4">
        <v>13200000</v>
      </c>
      <c r="B24" s="4">
        <f t="shared" si="3"/>
        <v>110</v>
      </c>
      <c r="C24" s="5">
        <v>4577236</v>
      </c>
      <c r="D24" s="5">
        <v>5922070.7999999998</v>
      </c>
      <c r="E24" s="3">
        <f t="shared" si="7"/>
        <v>-134.48347999999999</v>
      </c>
      <c r="F24" s="5">
        <v>8720861.1999999993</v>
      </c>
      <c r="G24" s="5">
        <v>-2642932</v>
      </c>
      <c r="I24" s="3" t="e">
        <f t="shared" si="5"/>
        <v>#N/A</v>
      </c>
      <c r="J24" s="6" t="str">
        <f>IF(E24=MAX($E$3:$E$32),
"■最適役員報酬 "&amp;TEXT(B24,"0")&amp;"万円"&amp;CHAR(10)&amp;
"■法人化メリット "&amp;TEXT(E24,"0")&amp;"万円",
"")</f>
        <v/>
      </c>
      <c r="K24" s="6">
        <v>0</v>
      </c>
      <c r="L24" s="3">
        <v>65</v>
      </c>
      <c r="M24" s="3">
        <f t="shared" si="0"/>
        <v>-264.29320000000001</v>
      </c>
      <c r="N24" s="3">
        <f t="shared" si="1"/>
        <v>872.08611999999994</v>
      </c>
      <c r="O24" s="3">
        <f t="shared" si="4"/>
        <v>607.79291999999987</v>
      </c>
      <c r="P24" s="3" t="e">
        <f>IF(AND([1]Summary!E$10/10000&gt;=B24,[1]Summary!E$10/10000&lt;B25),E24,NA())</f>
        <v>#N/A</v>
      </c>
      <c r="Q24" s="7" t="e">
        <f t="shared" si="8"/>
        <v>#N/A</v>
      </c>
    </row>
    <row r="25" spans="1:17" x14ac:dyDescent="0.25">
      <c r="A25" s="4">
        <v>13800000</v>
      </c>
      <c r="B25" s="4">
        <f t="shared" si="3"/>
        <v>115</v>
      </c>
      <c r="C25" s="5">
        <v>4577236</v>
      </c>
      <c r="D25" s="5">
        <v>6249018</v>
      </c>
      <c r="E25" s="3">
        <f t="shared" si="7"/>
        <v>-167.1782</v>
      </c>
      <c r="F25" s="5">
        <v>9030202</v>
      </c>
      <c r="G25" s="5">
        <v>-3279220</v>
      </c>
      <c r="I25" s="3" t="e">
        <f t="shared" si="5"/>
        <v>#N/A</v>
      </c>
      <c r="J25" s="6" t="str">
        <f t="shared" si="6"/>
        <v/>
      </c>
      <c r="K25" s="6">
        <v>0</v>
      </c>
      <c r="L25" s="3">
        <v>65</v>
      </c>
      <c r="M25" s="3">
        <f t="shared" si="0"/>
        <v>-327.92200000000003</v>
      </c>
      <c r="N25" s="3">
        <f t="shared" si="1"/>
        <v>903.02020000000005</v>
      </c>
      <c r="O25" s="3">
        <f t="shared" si="4"/>
        <v>575.09820000000002</v>
      </c>
      <c r="P25" s="3" t="e">
        <f>IF(AND([1]Summary!E$10/10000&gt;=B25,[1]Summary!E$10/10000&lt;B26),E25,NA())</f>
        <v>#N/A</v>
      </c>
      <c r="Q25" s="7" t="e">
        <f t="shared" si="8"/>
        <v>#N/A</v>
      </c>
    </row>
    <row r="26" spans="1:17" x14ac:dyDescent="0.25">
      <c r="A26" s="4">
        <v>14400000</v>
      </c>
      <c r="B26" s="4">
        <f t="shared" si="3"/>
        <v>120</v>
      </c>
      <c r="C26" s="5">
        <v>4577236</v>
      </c>
      <c r="D26" s="5">
        <v>6575965.2000000002</v>
      </c>
      <c r="E26" s="3">
        <f t="shared" si="7"/>
        <v>-199.87292000000002</v>
      </c>
      <c r="F26" s="5">
        <v>9339542.8000000007</v>
      </c>
      <c r="G26" s="5">
        <v>-3915508</v>
      </c>
      <c r="I26" s="3" t="e">
        <f t="shared" si="5"/>
        <v>#N/A</v>
      </c>
      <c r="J26" s="6" t="str">
        <f t="shared" si="6"/>
        <v/>
      </c>
      <c r="K26" s="6">
        <v>0</v>
      </c>
      <c r="L26" s="3">
        <v>65</v>
      </c>
      <c r="M26" s="3">
        <f t="shared" si="0"/>
        <v>-391.55079999999998</v>
      </c>
      <c r="N26" s="3">
        <f t="shared" si="1"/>
        <v>933.95428000000004</v>
      </c>
      <c r="O26" s="3">
        <f t="shared" si="4"/>
        <v>542.40348000000006</v>
      </c>
      <c r="P26" s="3" t="e">
        <f>IF(AND([1]Summary!E$10/10000&gt;=B26,[1]Summary!E$10/10000&lt;B27),E26,NA())</f>
        <v>#N/A</v>
      </c>
      <c r="Q26" s="7" t="e">
        <f t="shared" si="8"/>
        <v>#N/A</v>
      </c>
    </row>
    <row r="27" spans="1:17" x14ac:dyDescent="0.25">
      <c r="A27" s="4">
        <v>15000000</v>
      </c>
      <c r="B27" s="4">
        <f t="shared" si="3"/>
        <v>125</v>
      </c>
      <c r="C27" s="5">
        <v>4577236</v>
      </c>
      <c r="D27" s="5">
        <v>6902912.4000000004</v>
      </c>
      <c r="E27" s="3">
        <f t="shared" si="7"/>
        <v>-232.56764000000004</v>
      </c>
      <c r="F27" s="5">
        <v>9648883.5999999996</v>
      </c>
      <c r="G27" s="5">
        <v>-4551796</v>
      </c>
      <c r="I27" s="3" t="e">
        <f t="shared" si="5"/>
        <v>#N/A</v>
      </c>
      <c r="J27" s="6" t="str">
        <f t="shared" si="6"/>
        <v/>
      </c>
      <c r="K27" s="6">
        <v>0</v>
      </c>
      <c r="L27" s="3">
        <v>65</v>
      </c>
      <c r="M27" s="3">
        <f t="shared" si="0"/>
        <v>-455.17959999999999</v>
      </c>
      <c r="N27" s="3">
        <f t="shared" si="1"/>
        <v>964.88835999999992</v>
      </c>
      <c r="O27" s="3">
        <f t="shared" si="4"/>
        <v>509.70875999999993</v>
      </c>
      <c r="P27" s="3" t="e">
        <f>IF(AND([1]Summary!E$10/10000&gt;=B27,[1]Summary!E$10/10000&lt;B28),E27,NA())</f>
        <v>#N/A</v>
      </c>
      <c r="Q27" s="7" t="e">
        <f t="shared" si="8"/>
        <v>#N/A</v>
      </c>
    </row>
    <row r="28" spans="1:17" x14ac:dyDescent="0.25">
      <c r="A28" s="4">
        <v>15600000</v>
      </c>
      <c r="B28" s="4">
        <f t="shared" si="3"/>
        <v>130</v>
      </c>
      <c r="C28" s="5">
        <v>4577236</v>
      </c>
      <c r="D28" s="5">
        <v>7229859.5999999996</v>
      </c>
      <c r="E28" s="3">
        <f t="shared" si="7"/>
        <v>-265.26235999999994</v>
      </c>
      <c r="F28" s="5">
        <v>9958224.4000000004</v>
      </c>
      <c r="G28" s="5">
        <v>-5188084</v>
      </c>
      <c r="I28" s="3" t="e">
        <f t="shared" si="5"/>
        <v>#N/A</v>
      </c>
      <c r="J28" s="6" t="str">
        <f t="shared" si="6"/>
        <v/>
      </c>
      <c r="K28" s="6">
        <v>0</v>
      </c>
      <c r="L28" s="3">
        <v>65</v>
      </c>
      <c r="M28" s="3">
        <f t="shared" si="0"/>
        <v>-518.80840000000001</v>
      </c>
      <c r="N28" s="3">
        <f t="shared" si="1"/>
        <v>995.82244000000003</v>
      </c>
      <c r="O28" s="3">
        <f t="shared" si="4"/>
        <v>477.01404000000002</v>
      </c>
      <c r="P28" s="3" t="e">
        <f>IF(AND([1]Summary!E$10/10000&gt;=B28,[1]Summary!E$10/10000&lt;B29),E28,NA())</f>
        <v>#N/A</v>
      </c>
      <c r="Q28" s="7" t="e">
        <f t="shared" si="8"/>
        <v>#N/A</v>
      </c>
    </row>
    <row r="29" spans="1:17" x14ac:dyDescent="0.25">
      <c r="A29" s="4">
        <v>16200000</v>
      </c>
      <c r="B29" s="4">
        <f t="shared" si="3"/>
        <v>135</v>
      </c>
      <c r="C29" s="5">
        <v>4577236</v>
      </c>
      <c r="D29" s="5">
        <v>7487859.5999999996</v>
      </c>
      <c r="E29" s="3">
        <f t="shared" si="7"/>
        <v>-291.06235999999996</v>
      </c>
      <c r="F29" s="5">
        <v>10300224.4</v>
      </c>
      <c r="G29" s="5">
        <v>-5788084</v>
      </c>
      <c r="I29" s="3" t="e">
        <f t="shared" si="5"/>
        <v>#N/A</v>
      </c>
      <c r="J29" s="6" t="str">
        <f t="shared" si="6"/>
        <v/>
      </c>
      <c r="K29" s="6">
        <v>0</v>
      </c>
      <c r="L29" s="3">
        <v>65</v>
      </c>
      <c r="M29" s="3">
        <f t="shared" si="0"/>
        <v>-578.80840000000001</v>
      </c>
      <c r="N29" s="3">
        <f t="shared" si="1"/>
        <v>1030.02244</v>
      </c>
      <c r="O29" s="3">
        <f t="shared" si="4"/>
        <v>451.21403999999995</v>
      </c>
      <c r="P29" s="3" t="e">
        <f>IF(AND([1]Summary!E$10/10000&gt;=B29,[1]Summary!E$10/10000&lt;B30),E29,NA())</f>
        <v>#N/A</v>
      </c>
      <c r="Q29" s="7" t="e">
        <f t="shared" si="8"/>
        <v>#N/A</v>
      </c>
    </row>
    <row r="30" spans="1:17" x14ac:dyDescent="0.25">
      <c r="A30" s="4">
        <v>16800000</v>
      </c>
      <c r="B30" s="4">
        <f>A30/12/10000</f>
        <v>140</v>
      </c>
      <c r="C30" s="5">
        <v>4577236</v>
      </c>
      <c r="D30" s="5">
        <v>7814806.7999999998</v>
      </c>
      <c r="E30" s="3">
        <f t="shared" si="7"/>
        <v>-323.75707999999997</v>
      </c>
      <c r="F30" s="5">
        <v>10609565.199999999</v>
      </c>
      <c r="G30" s="5">
        <v>-6424372</v>
      </c>
      <c r="I30" s="3" t="e">
        <f t="shared" si="5"/>
        <v>#N/A</v>
      </c>
      <c r="J30" s="6" t="str">
        <f t="shared" si="6"/>
        <v/>
      </c>
      <c r="K30" s="6">
        <v>0</v>
      </c>
      <c r="L30" s="3">
        <v>65</v>
      </c>
      <c r="M30" s="3">
        <f t="shared" si="0"/>
        <v>-642.43719999999996</v>
      </c>
      <c r="N30" s="3">
        <f t="shared" si="1"/>
        <v>1060.95652</v>
      </c>
      <c r="O30" s="3">
        <f t="shared" si="4"/>
        <v>418.51931999999999</v>
      </c>
      <c r="P30" s="3" t="e">
        <f>IF(AND([1]Summary!E$10/10000&gt;=B30,[1]Summary!E$10/10000&lt;B31),E30,NA())</f>
        <v>#N/A</v>
      </c>
      <c r="Q30" s="7" t="e">
        <f t="shared" si="8"/>
        <v>#N/A</v>
      </c>
    </row>
    <row r="31" spans="1:17" x14ac:dyDescent="0.25">
      <c r="A31" s="4">
        <v>17400000</v>
      </c>
      <c r="B31" s="4">
        <f t="shared" si="3"/>
        <v>145</v>
      </c>
      <c r="C31" s="5">
        <v>4577236</v>
      </c>
      <c r="D31" s="5">
        <v>8072806.7999999998</v>
      </c>
      <c r="E31" s="3">
        <f t="shared" si="7"/>
        <v>-349.55707999999998</v>
      </c>
      <c r="F31" s="5">
        <v>10951565.199999999</v>
      </c>
      <c r="G31" s="5">
        <v>-7024372</v>
      </c>
      <c r="I31" s="3" t="e">
        <f t="shared" si="5"/>
        <v>#N/A</v>
      </c>
      <c r="J31" s="6" t="str">
        <f t="shared" si="6"/>
        <v/>
      </c>
      <c r="K31" s="6">
        <v>0</v>
      </c>
      <c r="L31" s="3">
        <v>65</v>
      </c>
      <c r="M31" s="3">
        <f t="shared" si="0"/>
        <v>-702.43719999999996</v>
      </c>
      <c r="N31" s="3">
        <f t="shared" si="1"/>
        <v>1095.15652</v>
      </c>
      <c r="O31" s="3">
        <f t="shared" si="4"/>
        <v>392.71932000000004</v>
      </c>
      <c r="P31" s="3" t="e">
        <f>IF(AND([1]Summary!E$10/10000&gt;=B31,[1]Summary!E$10/10000&lt;B32),E31,NA())</f>
        <v>#N/A</v>
      </c>
      <c r="Q31" s="7" t="e">
        <f>IF(ISERROR(P31),NA(),"■役員報酬 "&amp;TEXT(B31,"0")&amp;"万円"&amp;CHAR(10)&amp;
"■法人化メリット "&amp;TEXT(E31,"0")&amp;"万円")</f>
        <v>#N/A</v>
      </c>
    </row>
    <row r="32" spans="1:17" x14ac:dyDescent="0.25">
      <c r="A32" s="4">
        <v>18000000</v>
      </c>
      <c r="B32" s="4">
        <f t="shared" si="3"/>
        <v>150</v>
      </c>
      <c r="C32" s="5">
        <v>4577236</v>
      </c>
      <c r="D32" s="5">
        <v>8330806.7999999998</v>
      </c>
      <c r="E32" s="3">
        <f t="shared" si="7"/>
        <v>-375.35708</v>
      </c>
      <c r="F32" s="5">
        <v>11293565.199999999</v>
      </c>
      <c r="G32" s="5">
        <v>-7624372</v>
      </c>
      <c r="I32" s="3" t="e">
        <f t="shared" si="5"/>
        <v>#N/A</v>
      </c>
      <c r="J32" s="6" t="str">
        <f t="shared" si="6"/>
        <v/>
      </c>
      <c r="K32" s="6">
        <v>0</v>
      </c>
      <c r="L32" s="3">
        <v>65</v>
      </c>
      <c r="M32" s="3">
        <f t="shared" si="0"/>
        <v>-762.43719999999996</v>
      </c>
      <c r="N32" s="3">
        <f t="shared" si="1"/>
        <v>1129.3565199999998</v>
      </c>
      <c r="O32" s="3">
        <f t="shared" si="4"/>
        <v>366.91931999999986</v>
      </c>
      <c r="P32" s="3" t="e">
        <f>IF(AND([1]Summary!E$10/10000&gt;=B32,[1]Summary!E$10/10000&lt;B33),E32,NA())</f>
        <v>#N/A</v>
      </c>
      <c r="Q32" s="7" t="e">
        <f t="shared" si="8"/>
        <v>#N/A</v>
      </c>
    </row>
    <row r="33" spans="1:2" x14ac:dyDescent="0.25">
      <c r="A33" s="4"/>
      <c r="B33" s="4">
        <v>151</v>
      </c>
    </row>
    <row r="34" spans="1:2" x14ac:dyDescent="0.25">
      <c r="A34" s="4"/>
      <c r="B34" s="4"/>
    </row>
    <row r="35" spans="1:2" x14ac:dyDescent="0.25">
      <c r="A35" s="4"/>
      <c r="B35" s="4"/>
    </row>
    <row r="36" spans="1:2" x14ac:dyDescent="0.25">
      <c r="A36" s="4"/>
      <c r="B36" s="4"/>
    </row>
    <row r="37" spans="1:2" x14ac:dyDescent="0.25">
      <c r="A37" s="4"/>
      <c r="B37" s="4"/>
    </row>
    <row r="38" spans="1:2" x14ac:dyDescent="0.25">
      <c r="A38" s="4"/>
      <c r="B38" s="4"/>
    </row>
    <row r="39" spans="1:2" x14ac:dyDescent="0.25">
      <c r="A39" s="4"/>
      <c r="B39" s="4"/>
    </row>
    <row r="40" spans="1:2" x14ac:dyDescent="0.25">
      <c r="A40" s="4"/>
      <c r="B40" s="4"/>
    </row>
    <row r="41" spans="1:2" x14ac:dyDescent="0.25">
      <c r="A41" s="4"/>
      <c r="B41" s="4"/>
    </row>
    <row r="42" spans="1:2" x14ac:dyDescent="0.25">
      <c r="A42" s="4"/>
      <c r="B42" s="4"/>
    </row>
    <row r="43" spans="1:2" x14ac:dyDescent="0.25">
      <c r="A43" s="4"/>
      <c r="B43" s="4"/>
    </row>
    <row r="44" spans="1:2" x14ac:dyDescent="0.25">
      <c r="A44" s="4"/>
      <c r="B44" s="4"/>
    </row>
    <row r="45" spans="1:2" x14ac:dyDescent="0.25">
      <c r="A45" s="4"/>
      <c r="B45" s="4"/>
    </row>
    <row r="46" spans="1:2" x14ac:dyDescent="0.25">
      <c r="A46" s="4"/>
      <c r="B46" s="4"/>
    </row>
    <row r="47" spans="1:2" x14ac:dyDescent="0.25">
      <c r="A47" s="4"/>
      <c r="B47" s="4"/>
    </row>
    <row r="48" spans="1:2" x14ac:dyDescent="0.25">
      <c r="A48" s="4"/>
      <c r="B48" s="4"/>
    </row>
    <row r="49" spans="1:2" x14ac:dyDescent="0.25">
      <c r="A49" s="4"/>
      <c r="B49" s="4"/>
    </row>
    <row r="50" spans="1:2" x14ac:dyDescent="0.25">
      <c r="A50" s="4"/>
      <c r="B50" s="4"/>
    </row>
    <row r="51" spans="1:2" x14ac:dyDescent="0.25">
      <c r="A51" s="4"/>
      <c r="B51" s="4"/>
    </row>
    <row r="52" spans="1:2" x14ac:dyDescent="0.25">
      <c r="A52" s="4"/>
      <c r="B52" s="4"/>
    </row>
    <row r="53" spans="1:2" x14ac:dyDescent="0.25">
      <c r="A53" s="4"/>
      <c r="B53" s="4"/>
    </row>
    <row r="54" spans="1:2" x14ac:dyDescent="0.25">
      <c r="A54" s="4"/>
      <c r="B54" s="4"/>
    </row>
    <row r="55" spans="1:2" x14ac:dyDescent="0.25">
      <c r="A55" s="4"/>
      <c r="B55" s="4"/>
    </row>
    <row r="56" spans="1:2" x14ac:dyDescent="0.25">
      <c r="A56" s="4"/>
      <c r="B56" s="4"/>
    </row>
    <row r="57" spans="1:2" x14ac:dyDescent="0.25">
      <c r="A57" s="4"/>
      <c r="B57" s="4"/>
    </row>
    <row r="58" spans="1:2" x14ac:dyDescent="0.25">
      <c r="A58" s="4"/>
      <c r="B58" s="4"/>
    </row>
    <row r="59" spans="1:2" x14ac:dyDescent="0.25">
      <c r="A59" s="4"/>
      <c r="B59" s="4"/>
    </row>
    <row r="60" spans="1:2" x14ac:dyDescent="0.25">
      <c r="A60" s="4"/>
      <c r="B60" s="4"/>
    </row>
    <row r="61" spans="1:2" x14ac:dyDescent="0.25">
      <c r="A61" s="4"/>
      <c r="B61" s="4"/>
    </row>
    <row r="62" spans="1:2" x14ac:dyDescent="0.25">
      <c r="A62" s="4"/>
      <c r="B62" s="4"/>
    </row>
    <row r="63" spans="1:2" x14ac:dyDescent="0.25">
      <c r="A63" s="4"/>
      <c r="B63" s="4"/>
    </row>
    <row r="64" spans="1:2" x14ac:dyDescent="0.25">
      <c r="A64" s="4"/>
      <c r="B64" s="4"/>
    </row>
    <row r="65" spans="1:2" x14ac:dyDescent="0.25">
      <c r="A65" s="4"/>
      <c r="B65" s="4"/>
    </row>
    <row r="66" spans="1:2" x14ac:dyDescent="0.25">
      <c r="A66" s="4"/>
      <c r="B66" s="4"/>
    </row>
    <row r="67" spans="1:2" x14ac:dyDescent="0.25">
      <c r="A67" s="4"/>
      <c r="B67" s="4"/>
    </row>
    <row r="68" spans="1:2" x14ac:dyDescent="0.25">
      <c r="A68" s="4"/>
      <c r="B68" s="4"/>
    </row>
    <row r="69" spans="1:2" x14ac:dyDescent="0.25">
      <c r="A69" s="4"/>
      <c r="B69" s="4"/>
    </row>
    <row r="70" spans="1:2" x14ac:dyDescent="0.25">
      <c r="A70" s="4"/>
      <c r="B70" s="4"/>
    </row>
    <row r="71" spans="1:2" x14ac:dyDescent="0.25">
      <c r="A71" s="4"/>
      <c r="B71" s="4"/>
    </row>
    <row r="72" spans="1:2" x14ac:dyDescent="0.25">
      <c r="A72" s="4"/>
      <c r="B72" s="4"/>
    </row>
    <row r="73" spans="1:2" x14ac:dyDescent="0.25">
      <c r="A73" s="4"/>
      <c r="B73" s="4"/>
    </row>
    <row r="74" spans="1:2" x14ac:dyDescent="0.25">
      <c r="A74" s="4"/>
      <c r="B74" s="4"/>
    </row>
    <row r="75" spans="1:2" x14ac:dyDescent="0.25">
      <c r="A75" s="4"/>
      <c r="B75" s="4"/>
    </row>
    <row r="76" spans="1:2" x14ac:dyDescent="0.25">
      <c r="A76" s="4"/>
      <c r="B76" s="4"/>
    </row>
    <row r="77" spans="1:2" x14ac:dyDescent="0.25">
      <c r="A77" s="4"/>
      <c r="B77" s="4"/>
    </row>
    <row r="78" spans="1:2" x14ac:dyDescent="0.25">
      <c r="A78" s="4"/>
      <c r="B78" s="4"/>
    </row>
    <row r="79" spans="1:2" x14ac:dyDescent="0.25">
      <c r="A79" s="4"/>
      <c r="B79" s="4"/>
    </row>
    <row r="80" spans="1:2" x14ac:dyDescent="0.25">
      <c r="A80" s="4"/>
      <c r="B80" s="4"/>
    </row>
    <row r="81" spans="1:2" x14ac:dyDescent="0.25">
      <c r="A81" s="4"/>
      <c r="B81" s="4"/>
    </row>
    <row r="82" spans="1:2" x14ac:dyDescent="0.25">
      <c r="A82" s="4"/>
      <c r="B82" s="4"/>
    </row>
    <row r="83" spans="1:2" x14ac:dyDescent="0.25">
      <c r="A83" s="4"/>
      <c r="B83" s="4"/>
    </row>
    <row r="84" spans="1:2" x14ac:dyDescent="0.25">
      <c r="A84" s="4"/>
      <c r="B84" s="4"/>
    </row>
    <row r="85" spans="1:2" x14ac:dyDescent="0.25">
      <c r="A85" s="4"/>
      <c r="B85" s="4"/>
    </row>
    <row r="86" spans="1:2" x14ac:dyDescent="0.25">
      <c r="A86" s="4"/>
      <c r="B86" s="4"/>
    </row>
    <row r="87" spans="1:2" x14ac:dyDescent="0.25">
      <c r="A87" s="4"/>
      <c r="B87" s="4"/>
    </row>
    <row r="88" spans="1:2" x14ac:dyDescent="0.25">
      <c r="A88" s="4"/>
      <c r="B88" s="4"/>
    </row>
    <row r="89" spans="1:2" x14ac:dyDescent="0.25">
      <c r="A89" s="4"/>
      <c r="B89" s="4"/>
    </row>
    <row r="90" spans="1:2" x14ac:dyDescent="0.25">
      <c r="A90" s="4"/>
      <c r="B90" s="4"/>
    </row>
    <row r="91" spans="1:2" x14ac:dyDescent="0.25">
      <c r="A91" s="4"/>
      <c r="B91" s="4"/>
    </row>
    <row r="92" spans="1:2" x14ac:dyDescent="0.25">
      <c r="A92" s="4"/>
      <c r="B92" s="4"/>
    </row>
    <row r="93" spans="1:2" x14ac:dyDescent="0.25">
      <c r="A93" s="4"/>
      <c r="B93" s="4"/>
    </row>
    <row r="94" spans="1:2" x14ac:dyDescent="0.25">
      <c r="A94" s="4"/>
      <c r="B94" s="4"/>
    </row>
    <row r="95" spans="1:2" x14ac:dyDescent="0.25">
      <c r="A95" s="4"/>
      <c r="B95" s="4"/>
    </row>
    <row r="96" spans="1:2" x14ac:dyDescent="0.25">
      <c r="A96" s="4"/>
      <c r="B96" s="4"/>
    </row>
    <row r="97" spans="1:2" x14ac:dyDescent="0.25">
      <c r="A97" s="4"/>
      <c r="B97" s="4"/>
    </row>
    <row r="98" spans="1:2" x14ac:dyDescent="0.25">
      <c r="A98" s="4"/>
      <c r="B98" s="4"/>
    </row>
    <row r="99" spans="1:2" x14ac:dyDescent="0.25">
      <c r="A99" s="4"/>
      <c r="B99" s="4"/>
    </row>
    <row r="100" spans="1:2" x14ac:dyDescent="0.25">
      <c r="A100" s="4"/>
      <c r="B100" s="4"/>
    </row>
    <row r="101" spans="1:2" x14ac:dyDescent="0.25">
      <c r="A101" s="4"/>
      <c r="B101" s="4"/>
    </row>
    <row r="102" spans="1:2" x14ac:dyDescent="0.25">
      <c r="A102" s="4"/>
      <c r="B102" s="4"/>
    </row>
    <row r="103" spans="1:2" x14ac:dyDescent="0.25">
      <c r="A103" s="4"/>
      <c r="B103" s="4"/>
    </row>
    <row r="104" spans="1:2" x14ac:dyDescent="0.25">
      <c r="A104" s="4"/>
      <c r="B104" s="4"/>
    </row>
    <row r="105" spans="1:2" x14ac:dyDescent="0.25">
      <c r="A105" s="4"/>
      <c r="B105" s="4"/>
    </row>
    <row r="106" spans="1:2" x14ac:dyDescent="0.25">
      <c r="A106" s="4"/>
      <c r="B106" s="4"/>
    </row>
    <row r="107" spans="1:2" x14ac:dyDescent="0.25">
      <c r="A107" s="4"/>
      <c r="B107" s="4"/>
    </row>
    <row r="108" spans="1:2" x14ac:dyDescent="0.25">
      <c r="A108" s="4"/>
      <c r="B108" s="4"/>
    </row>
    <row r="109" spans="1:2" x14ac:dyDescent="0.25">
      <c r="A109" s="4"/>
      <c r="B109" s="4"/>
    </row>
    <row r="110" spans="1:2" x14ac:dyDescent="0.25">
      <c r="A110" s="4"/>
      <c r="B110" s="4"/>
    </row>
    <row r="111" spans="1:2" x14ac:dyDescent="0.25">
      <c r="A111" s="4"/>
      <c r="B111" s="4"/>
    </row>
    <row r="112" spans="1:2" x14ac:dyDescent="0.25">
      <c r="A112" s="4"/>
      <c r="B112" s="4"/>
    </row>
    <row r="113" spans="1:2" x14ac:dyDescent="0.25">
      <c r="A113" s="4"/>
      <c r="B113" s="4"/>
    </row>
    <row r="114" spans="1:2" x14ac:dyDescent="0.25">
      <c r="A114" s="4"/>
      <c r="B114" s="4"/>
    </row>
    <row r="115" spans="1:2" x14ac:dyDescent="0.25">
      <c r="A115" s="4"/>
      <c r="B115" s="4"/>
    </row>
    <row r="116" spans="1:2" x14ac:dyDescent="0.25">
      <c r="A116" s="4"/>
      <c r="B116" s="4"/>
    </row>
    <row r="117" spans="1:2" x14ac:dyDescent="0.25">
      <c r="A117" s="4"/>
      <c r="B117" s="4"/>
    </row>
    <row r="118" spans="1:2" x14ac:dyDescent="0.25">
      <c r="A118" s="4"/>
      <c r="B118" s="4"/>
    </row>
    <row r="119" spans="1:2" x14ac:dyDescent="0.25">
      <c r="A119" s="4"/>
      <c r="B119" s="4"/>
    </row>
    <row r="120" spans="1:2" x14ac:dyDescent="0.25">
      <c r="A120" s="4"/>
      <c r="B120" s="4"/>
    </row>
    <row r="121" spans="1:2" x14ac:dyDescent="0.25">
      <c r="A121" s="4"/>
      <c r="B121" s="4"/>
    </row>
    <row r="122" spans="1:2" x14ac:dyDescent="0.25">
      <c r="A122" s="4"/>
      <c r="B122" s="4"/>
    </row>
    <row r="123" spans="1:2" x14ac:dyDescent="0.25">
      <c r="A123" s="4"/>
      <c r="B123" s="4"/>
    </row>
    <row r="124" spans="1:2" x14ac:dyDescent="0.25">
      <c r="A124" s="4"/>
      <c r="B124" s="4"/>
    </row>
    <row r="125" spans="1:2" x14ac:dyDescent="0.25">
      <c r="A125" s="4"/>
      <c r="B125" s="4"/>
    </row>
    <row r="126" spans="1:2" x14ac:dyDescent="0.25">
      <c r="A126" s="4"/>
      <c r="B126" s="4"/>
    </row>
    <row r="127" spans="1:2" x14ac:dyDescent="0.25">
      <c r="A127" s="4"/>
      <c r="B127" s="4"/>
    </row>
    <row r="128" spans="1:2" x14ac:dyDescent="0.25">
      <c r="A128" s="4"/>
      <c r="B128" s="4"/>
    </row>
    <row r="129" spans="1:2" x14ac:dyDescent="0.25">
      <c r="A129" s="4"/>
      <c r="B129" s="4"/>
    </row>
    <row r="130" spans="1:2" x14ac:dyDescent="0.25">
      <c r="A130" s="4"/>
      <c r="B130" s="4"/>
    </row>
    <row r="131" spans="1:2" x14ac:dyDescent="0.25">
      <c r="A131" s="4"/>
      <c r="B131" s="4"/>
    </row>
    <row r="132" spans="1:2" x14ac:dyDescent="0.25">
      <c r="A132" s="4"/>
      <c r="B132" s="4"/>
    </row>
    <row r="133" spans="1:2" x14ac:dyDescent="0.25">
      <c r="A133" s="4"/>
      <c r="B133" s="4"/>
    </row>
    <row r="134" spans="1:2" x14ac:dyDescent="0.25">
      <c r="A134" s="4"/>
      <c r="B134" s="4"/>
    </row>
    <row r="135" spans="1:2" x14ac:dyDescent="0.25">
      <c r="A135" s="4"/>
      <c r="B135" s="4"/>
    </row>
    <row r="136" spans="1:2" x14ac:dyDescent="0.25">
      <c r="A136" s="4"/>
      <c r="B136" s="4"/>
    </row>
    <row r="137" spans="1:2" x14ac:dyDescent="0.25">
      <c r="A137" s="4"/>
      <c r="B137" s="4"/>
    </row>
    <row r="138" spans="1:2" x14ac:dyDescent="0.25">
      <c r="A138" s="4"/>
      <c r="B138" s="4"/>
    </row>
    <row r="139" spans="1:2" x14ac:dyDescent="0.25">
      <c r="A139" s="4"/>
      <c r="B139" s="4"/>
    </row>
    <row r="140" spans="1:2" x14ac:dyDescent="0.25">
      <c r="A140" s="4"/>
      <c r="B140" s="4"/>
    </row>
    <row r="141" spans="1:2" x14ac:dyDescent="0.25">
      <c r="A141" s="4"/>
      <c r="B141" s="4"/>
    </row>
    <row r="142" spans="1:2" x14ac:dyDescent="0.25">
      <c r="A142" s="4"/>
      <c r="B142" s="4"/>
    </row>
    <row r="143" spans="1:2" x14ac:dyDescent="0.25">
      <c r="A143" s="4"/>
      <c r="B143" s="4"/>
    </row>
    <row r="144" spans="1:2" x14ac:dyDescent="0.25">
      <c r="A144" s="4"/>
      <c r="B144" s="4"/>
    </row>
    <row r="145" spans="1:2" x14ac:dyDescent="0.25">
      <c r="A145" s="4"/>
      <c r="B145" s="4"/>
    </row>
    <row r="146" spans="1:2" x14ac:dyDescent="0.25">
      <c r="A146" s="4"/>
      <c r="B146" s="4"/>
    </row>
    <row r="147" spans="1:2" x14ac:dyDescent="0.25">
      <c r="A147" s="4"/>
      <c r="B147" s="4"/>
    </row>
    <row r="148" spans="1:2" x14ac:dyDescent="0.25">
      <c r="A148" s="4"/>
      <c r="B148" s="4"/>
    </row>
    <row r="149" spans="1:2" x14ac:dyDescent="0.25">
      <c r="A149" s="4"/>
      <c r="B149" s="4"/>
    </row>
    <row r="150" spans="1:2" x14ac:dyDescent="0.25">
      <c r="A150" s="4"/>
      <c r="B150" s="4"/>
    </row>
    <row r="151" spans="1:2" x14ac:dyDescent="0.25">
      <c r="A151" s="4"/>
      <c r="B151" s="4"/>
    </row>
    <row r="152" spans="1:2" x14ac:dyDescent="0.25">
      <c r="A152" s="4"/>
      <c r="B152" s="4"/>
    </row>
    <row r="153" spans="1:2" x14ac:dyDescent="0.25">
      <c r="A153" s="4"/>
      <c r="B153" s="4"/>
    </row>
    <row r="154" spans="1:2" x14ac:dyDescent="0.25">
      <c r="A154" s="4"/>
      <c r="B154" s="4"/>
    </row>
    <row r="155" spans="1:2" x14ac:dyDescent="0.25">
      <c r="A155" s="4"/>
      <c r="B155" s="4"/>
    </row>
    <row r="156" spans="1:2" x14ac:dyDescent="0.25">
      <c r="A156" s="4"/>
      <c r="B156" s="4"/>
    </row>
    <row r="157" spans="1:2" x14ac:dyDescent="0.25">
      <c r="A157" s="4"/>
      <c r="B157" s="4"/>
    </row>
    <row r="158" spans="1:2" x14ac:dyDescent="0.25">
      <c r="A158" s="4"/>
      <c r="B158" s="4"/>
    </row>
    <row r="159" spans="1:2" x14ac:dyDescent="0.25">
      <c r="A159" s="4"/>
      <c r="B159" s="4"/>
    </row>
    <row r="160" spans="1:2" x14ac:dyDescent="0.25">
      <c r="A160" s="4"/>
      <c r="B160" s="4"/>
    </row>
    <row r="161" spans="1:2" x14ac:dyDescent="0.25">
      <c r="A161" s="4"/>
      <c r="B161" s="4"/>
    </row>
    <row r="162" spans="1:2" x14ac:dyDescent="0.25">
      <c r="A162" s="4"/>
      <c r="B162" s="4"/>
    </row>
    <row r="163" spans="1:2" x14ac:dyDescent="0.25">
      <c r="A163" s="4"/>
      <c r="B163" s="4"/>
    </row>
    <row r="164" spans="1:2" x14ac:dyDescent="0.25">
      <c r="A164" s="4"/>
      <c r="B164" s="4"/>
    </row>
    <row r="165" spans="1:2" x14ac:dyDescent="0.25">
      <c r="A165" s="4"/>
      <c r="B165" s="4"/>
    </row>
    <row r="166" spans="1:2" x14ac:dyDescent="0.25">
      <c r="A166" s="4"/>
      <c r="B166" s="4"/>
    </row>
    <row r="167" spans="1:2" x14ac:dyDescent="0.25">
      <c r="A167" s="4"/>
      <c r="B167" s="4"/>
    </row>
    <row r="168" spans="1:2" x14ac:dyDescent="0.25">
      <c r="A168" s="4"/>
      <c r="B168" s="4"/>
    </row>
    <row r="169" spans="1:2" x14ac:dyDescent="0.25">
      <c r="A169" s="4"/>
      <c r="B169" s="4"/>
    </row>
    <row r="170" spans="1:2" x14ac:dyDescent="0.25">
      <c r="A170" s="4"/>
      <c r="B170" s="4"/>
    </row>
    <row r="171" spans="1:2" x14ac:dyDescent="0.25">
      <c r="A171" s="4"/>
      <c r="B171" s="4"/>
    </row>
    <row r="172" spans="1:2" x14ac:dyDescent="0.25">
      <c r="A172" s="4"/>
      <c r="B172" s="4"/>
    </row>
    <row r="173" spans="1:2" x14ac:dyDescent="0.25">
      <c r="A173" s="4"/>
      <c r="B173" s="4"/>
    </row>
    <row r="174" spans="1:2" x14ac:dyDescent="0.25">
      <c r="A174" s="4"/>
      <c r="B174" s="4"/>
    </row>
    <row r="175" spans="1:2" x14ac:dyDescent="0.25">
      <c r="A175" s="4"/>
      <c r="B175" s="4"/>
    </row>
    <row r="176" spans="1:2" x14ac:dyDescent="0.25">
      <c r="A176" s="4"/>
      <c r="B176" s="4"/>
    </row>
    <row r="177" spans="1:2" x14ac:dyDescent="0.25">
      <c r="A177" s="4"/>
      <c r="B177" s="4"/>
    </row>
    <row r="178" spans="1:2" x14ac:dyDescent="0.25">
      <c r="A178" s="4"/>
      <c r="B178" s="4"/>
    </row>
    <row r="179" spans="1:2" x14ac:dyDescent="0.25">
      <c r="A179" s="4"/>
      <c r="B179" s="4"/>
    </row>
    <row r="180" spans="1:2" x14ac:dyDescent="0.25">
      <c r="A180" s="4"/>
      <c r="B180" s="4"/>
    </row>
    <row r="181" spans="1:2" x14ac:dyDescent="0.25">
      <c r="A181" s="4"/>
      <c r="B181" s="4"/>
    </row>
    <row r="182" spans="1:2" x14ac:dyDescent="0.25">
      <c r="A182" s="4"/>
      <c r="B182" s="4"/>
    </row>
    <row r="183" spans="1:2" x14ac:dyDescent="0.25">
      <c r="A183" s="4"/>
      <c r="B183" s="4"/>
    </row>
    <row r="184" spans="1:2" x14ac:dyDescent="0.25">
      <c r="A184" s="4"/>
      <c r="B184" s="4"/>
    </row>
    <row r="185" spans="1:2" x14ac:dyDescent="0.25">
      <c r="A185" s="4"/>
      <c r="B185" s="4"/>
    </row>
    <row r="186" spans="1:2" x14ac:dyDescent="0.25">
      <c r="A186" s="4"/>
      <c r="B186" s="4"/>
    </row>
    <row r="187" spans="1:2" x14ac:dyDescent="0.25">
      <c r="A187" s="4"/>
      <c r="B187" s="4"/>
    </row>
    <row r="188" spans="1:2" x14ac:dyDescent="0.25">
      <c r="A188" s="4"/>
      <c r="B188" s="4"/>
    </row>
    <row r="189" spans="1:2" x14ac:dyDescent="0.25">
      <c r="A189" s="4"/>
      <c r="B189" s="4"/>
    </row>
    <row r="190" spans="1:2" x14ac:dyDescent="0.25">
      <c r="A190" s="4"/>
      <c r="B190" s="4"/>
    </row>
    <row r="191" spans="1:2" x14ac:dyDescent="0.25">
      <c r="A191" s="4"/>
      <c r="B191" s="4"/>
    </row>
    <row r="192" spans="1:2" x14ac:dyDescent="0.25">
      <c r="A192" s="4"/>
      <c r="B192" s="4"/>
    </row>
    <row r="193" spans="1:2" x14ac:dyDescent="0.25">
      <c r="A193" s="4"/>
      <c r="B193" s="4"/>
    </row>
    <row r="194" spans="1:2" x14ac:dyDescent="0.25">
      <c r="A194" s="4"/>
      <c r="B194" s="4"/>
    </row>
    <row r="195" spans="1:2" x14ac:dyDescent="0.25">
      <c r="A195" s="4"/>
      <c r="B195" s="4"/>
    </row>
    <row r="196" spans="1:2" x14ac:dyDescent="0.25">
      <c r="A196" s="4"/>
      <c r="B196" s="4"/>
    </row>
    <row r="197" spans="1:2" x14ac:dyDescent="0.25">
      <c r="A197" s="4"/>
      <c r="B197" s="4"/>
    </row>
    <row r="198" spans="1:2" x14ac:dyDescent="0.25">
      <c r="A198" s="4"/>
      <c r="B198" s="4"/>
    </row>
    <row r="199" spans="1:2" x14ac:dyDescent="0.25">
      <c r="A199" s="4"/>
      <c r="B199" s="4"/>
    </row>
    <row r="200" spans="1:2" x14ac:dyDescent="0.25">
      <c r="A200" s="4"/>
      <c r="B200" s="4"/>
    </row>
    <row r="201" spans="1:2" x14ac:dyDescent="0.25">
      <c r="A201" s="4"/>
      <c r="B201" s="4"/>
    </row>
    <row r="202" spans="1:2" x14ac:dyDescent="0.25">
      <c r="A202" s="4"/>
      <c r="B202" s="4"/>
    </row>
    <row r="203" spans="1:2" x14ac:dyDescent="0.25">
      <c r="A203" s="4"/>
      <c r="B203" s="4"/>
    </row>
    <row r="204" spans="1:2" x14ac:dyDescent="0.25">
      <c r="A204" s="4"/>
      <c r="B204" s="4"/>
    </row>
    <row r="205" spans="1:2" x14ac:dyDescent="0.25">
      <c r="A205" s="4"/>
      <c r="B205" s="4"/>
    </row>
    <row r="206" spans="1:2" x14ac:dyDescent="0.25">
      <c r="A206" s="4"/>
      <c r="B206" s="4"/>
    </row>
    <row r="207" spans="1:2" x14ac:dyDescent="0.25">
      <c r="A207" s="4"/>
      <c r="B207" s="4"/>
    </row>
    <row r="208" spans="1:2" x14ac:dyDescent="0.25">
      <c r="A208" s="4"/>
      <c r="B208" s="4"/>
    </row>
    <row r="209" spans="1:2" x14ac:dyDescent="0.25">
      <c r="A209" s="4"/>
      <c r="B209" s="4"/>
    </row>
    <row r="210" spans="1:2" x14ac:dyDescent="0.25">
      <c r="A210" s="4"/>
      <c r="B210" s="4"/>
    </row>
    <row r="211" spans="1:2" x14ac:dyDescent="0.25">
      <c r="A211" s="4"/>
      <c r="B211" s="4"/>
    </row>
    <row r="212" spans="1:2" x14ac:dyDescent="0.25">
      <c r="A212" s="4"/>
      <c r="B212" s="4"/>
    </row>
    <row r="213" spans="1:2" x14ac:dyDescent="0.25">
      <c r="A213" s="4"/>
      <c r="B213" s="4"/>
    </row>
    <row r="214" spans="1:2" x14ac:dyDescent="0.25">
      <c r="A214" s="4"/>
      <c r="B214" s="4"/>
    </row>
    <row r="215" spans="1:2" x14ac:dyDescent="0.25">
      <c r="A215" s="4"/>
      <c r="B215" s="4"/>
    </row>
    <row r="216" spans="1:2" x14ac:dyDescent="0.25">
      <c r="A216" s="4"/>
      <c r="B216" s="4"/>
    </row>
    <row r="217" spans="1:2" x14ac:dyDescent="0.25">
      <c r="A217" s="4"/>
      <c r="B217" s="4"/>
    </row>
    <row r="218" spans="1:2" x14ac:dyDescent="0.25">
      <c r="A218" s="4"/>
      <c r="B218" s="4"/>
    </row>
    <row r="219" spans="1:2" x14ac:dyDescent="0.25">
      <c r="A219" s="4"/>
      <c r="B219" s="4"/>
    </row>
    <row r="220" spans="1:2" x14ac:dyDescent="0.25">
      <c r="A220" s="4"/>
      <c r="B220" s="4"/>
    </row>
    <row r="221" spans="1:2" x14ac:dyDescent="0.25">
      <c r="A221" s="4"/>
      <c r="B221" s="4"/>
    </row>
    <row r="222" spans="1:2" x14ac:dyDescent="0.25">
      <c r="A222" s="4"/>
      <c r="B222" s="4"/>
    </row>
    <row r="223" spans="1:2" x14ac:dyDescent="0.25">
      <c r="A223" s="4"/>
      <c r="B223" s="4"/>
    </row>
    <row r="224" spans="1:2" x14ac:dyDescent="0.25">
      <c r="A224" s="4"/>
      <c r="B224" s="4"/>
    </row>
    <row r="225" spans="1:2" x14ac:dyDescent="0.25">
      <c r="A225" s="4"/>
      <c r="B225" s="4"/>
    </row>
    <row r="226" spans="1:2" x14ac:dyDescent="0.25">
      <c r="A226" s="4"/>
      <c r="B226" s="4"/>
    </row>
    <row r="227" spans="1:2" x14ac:dyDescent="0.25">
      <c r="A227" s="4"/>
      <c r="B227" s="4"/>
    </row>
    <row r="228" spans="1:2" x14ac:dyDescent="0.25">
      <c r="A228" s="4"/>
      <c r="B228" s="4"/>
    </row>
    <row r="229" spans="1:2" x14ac:dyDescent="0.25">
      <c r="A229" s="4"/>
      <c r="B229" s="4"/>
    </row>
    <row r="230" spans="1:2" x14ac:dyDescent="0.25">
      <c r="A230" s="4"/>
      <c r="B230" s="4"/>
    </row>
    <row r="231" spans="1:2" x14ac:dyDescent="0.25">
      <c r="A231" s="4"/>
      <c r="B231" s="4"/>
    </row>
    <row r="232" spans="1:2" x14ac:dyDescent="0.25">
      <c r="A232" s="4"/>
      <c r="B232" s="4"/>
    </row>
    <row r="233" spans="1:2" x14ac:dyDescent="0.25">
      <c r="A233" s="4"/>
      <c r="B233" s="4"/>
    </row>
    <row r="234" spans="1:2" x14ac:dyDescent="0.25">
      <c r="A234" s="4"/>
      <c r="B234" s="4"/>
    </row>
    <row r="235" spans="1:2" x14ac:dyDescent="0.25">
      <c r="A235" s="4"/>
      <c r="B235" s="4"/>
    </row>
    <row r="236" spans="1:2" x14ac:dyDescent="0.25">
      <c r="A236" s="4"/>
      <c r="B236" s="4"/>
    </row>
    <row r="237" spans="1:2" x14ac:dyDescent="0.25">
      <c r="A237" s="4"/>
      <c r="B237" s="4"/>
    </row>
    <row r="238" spans="1:2" x14ac:dyDescent="0.25">
      <c r="A238" s="4"/>
      <c r="B238" s="4"/>
    </row>
    <row r="239" spans="1:2" x14ac:dyDescent="0.25">
      <c r="A239" s="4"/>
      <c r="B239" s="4"/>
    </row>
    <row r="240" spans="1:2" x14ac:dyDescent="0.25">
      <c r="A240" s="4"/>
      <c r="B240" s="4"/>
    </row>
    <row r="241" spans="1:2" x14ac:dyDescent="0.25">
      <c r="A241" s="4"/>
      <c r="B241" s="4"/>
    </row>
    <row r="242" spans="1:2" x14ac:dyDescent="0.25">
      <c r="A242" s="4"/>
      <c r="B242" s="4"/>
    </row>
    <row r="243" spans="1:2" x14ac:dyDescent="0.25">
      <c r="A243" s="4"/>
      <c r="B243" s="4"/>
    </row>
    <row r="244" spans="1:2" x14ac:dyDescent="0.25">
      <c r="A244" s="4"/>
      <c r="B244" s="4"/>
    </row>
    <row r="245" spans="1:2" x14ac:dyDescent="0.25">
      <c r="A245" s="4"/>
      <c r="B245" s="4"/>
    </row>
    <row r="246" spans="1:2" x14ac:dyDescent="0.25">
      <c r="A246" s="4"/>
      <c r="B246" s="4"/>
    </row>
    <row r="247" spans="1:2" x14ac:dyDescent="0.25">
      <c r="A247" s="4"/>
      <c r="B247" s="4"/>
    </row>
    <row r="248" spans="1:2" x14ac:dyDescent="0.25">
      <c r="A248" s="4"/>
      <c r="B248" s="4"/>
    </row>
    <row r="249" spans="1:2" x14ac:dyDescent="0.25">
      <c r="A249" s="4"/>
      <c r="B249" s="4"/>
    </row>
    <row r="250" spans="1:2" x14ac:dyDescent="0.25">
      <c r="A250" s="4"/>
      <c r="B250" s="4"/>
    </row>
    <row r="251" spans="1:2" x14ac:dyDescent="0.25">
      <c r="A251" s="4"/>
      <c r="B251" s="4"/>
    </row>
    <row r="252" spans="1:2" x14ac:dyDescent="0.25">
      <c r="A252" s="4"/>
      <c r="B252" s="4"/>
    </row>
    <row r="253" spans="1:2" x14ac:dyDescent="0.25">
      <c r="A253" s="4"/>
      <c r="B253" s="4"/>
    </row>
    <row r="254" spans="1:2" x14ac:dyDescent="0.25">
      <c r="A254" s="4"/>
      <c r="B254" s="4"/>
    </row>
    <row r="255" spans="1:2" x14ac:dyDescent="0.25">
      <c r="A255" s="4"/>
      <c r="B255" s="4"/>
    </row>
    <row r="256" spans="1:2" x14ac:dyDescent="0.25">
      <c r="A256" s="4"/>
      <c r="B256" s="4"/>
    </row>
    <row r="257" spans="1:2" x14ac:dyDescent="0.25">
      <c r="A257" s="4"/>
      <c r="B257" s="4"/>
    </row>
    <row r="258" spans="1:2" x14ac:dyDescent="0.25">
      <c r="A258" s="4"/>
      <c r="B258" s="4"/>
    </row>
    <row r="259" spans="1:2" x14ac:dyDescent="0.25">
      <c r="A259" s="4"/>
      <c r="B259" s="4"/>
    </row>
    <row r="260" spans="1:2" x14ac:dyDescent="0.25">
      <c r="A260" s="4"/>
      <c r="B260" s="4"/>
    </row>
    <row r="261" spans="1:2" x14ac:dyDescent="0.25">
      <c r="A261" s="4"/>
      <c r="B261" s="4"/>
    </row>
    <row r="262" spans="1:2" x14ac:dyDescent="0.25">
      <c r="A262" s="4"/>
      <c r="B262" s="4"/>
    </row>
    <row r="263" spans="1:2" x14ac:dyDescent="0.25">
      <c r="A263" s="4"/>
      <c r="B263" s="4"/>
    </row>
    <row r="264" spans="1:2" x14ac:dyDescent="0.25">
      <c r="A264" s="4"/>
      <c r="B264" s="4"/>
    </row>
    <row r="265" spans="1:2" x14ac:dyDescent="0.25">
      <c r="A265" s="4"/>
      <c r="B265" s="4"/>
    </row>
    <row r="266" spans="1:2" x14ac:dyDescent="0.25">
      <c r="A266" s="4"/>
      <c r="B266" s="4"/>
    </row>
    <row r="267" spans="1:2" x14ac:dyDescent="0.25">
      <c r="A267" s="4"/>
      <c r="B267" s="4"/>
    </row>
    <row r="268" spans="1:2" x14ac:dyDescent="0.25">
      <c r="A268" s="4"/>
      <c r="B268" s="4"/>
    </row>
    <row r="269" spans="1:2" x14ac:dyDescent="0.25">
      <c r="A269" s="4"/>
      <c r="B269" s="4"/>
    </row>
    <row r="270" spans="1:2" x14ac:dyDescent="0.25">
      <c r="A270" s="4"/>
      <c r="B270" s="4"/>
    </row>
    <row r="271" spans="1:2" x14ac:dyDescent="0.25">
      <c r="A271" s="4"/>
      <c r="B271" s="4"/>
    </row>
    <row r="272" spans="1:2" x14ac:dyDescent="0.25">
      <c r="A272" s="4"/>
      <c r="B272" s="4"/>
    </row>
    <row r="273" spans="1:2" x14ac:dyDescent="0.25">
      <c r="A273" s="4"/>
      <c r="B273" s="4"/>
    </row>
    <row r="274" spans="1:2" x14ac:dyDescent="0.25">
      <c r="A274" s="4"/>
      <c r="B274" s="4"/>
    </row>
    <row r="275" spans="1:2" x14ac:dyDescent="0.25">
      <c r="A275" s="4"/>
      <c r="B275" s="4"/>
    </row>
    <row r="276" spans="1:2" x14ac:dyDescent="0.25">
      <c r="A276" s="4"/>
      <c r="B276" s="4"/>
    </row>
    <row r="277" spans="1:2" x14ac:dyDescent="0.25">
      <c r="A277" s="4"/>
      <c r="B277" s="4"/>
    </row>
    <row r="278" spans="1:2" x14ac:dyDescent="0.25">
      <c r="A278" s="4"/>
      <c r="B278" s="4"/>
    </row>
    <row r="279" spans="1:2" x14ac:dyDescent="0.25">
      <c r="A279" s="4"/>
      <c r="B279" s="4"/>
    </row>
    <row r="280" spans="1:2" x14ac:dyDescent="0.25">
      <c r="A280" s="4"/>
      <c r="B280" s="4"/>
    </row>
    <row r="281" spans="1:2" x14ac:dyDescent="0.25">
      <c r="A281" s="4"/>
      <c r="B281" s="4"/>
    </row>
    <row r="282" spans="1:2" x14ac:dyDescent="0.25">
      <c r="A282" s="4"/>
      <c r="B282" s="4"/>
    </row>
    <row r="283" spans="1:2" x14ac:dyDescent="0.25">
      <c r="A283" s="4"/>
      <c r="B283" s="4"/>
    </row>
    <row r="284" spans="1:2" x14ac:dyDescent="0.25">
      <c r="A284" s="4"/>
      <c r="B284" s="4"/>
    </row>
    <row r="285" spans="1:2" x14ac:dyDescent="0.25">
      <c r="A285" s="4"/>
      <c r="B285" s="4"/>
    </row>
    <row r="286" spans="1:2" x14ac:dyDescent="0.25">
      <c r="A286" s="4"/>
      <c r="B286" s="4"/>
    </row>
    <row r="287" spans="1:2" x14ac:dyDescent="0.25">
      <c r="A287" s="4"/>
      <c r="B287" s="4"/>
    </row>
    <row r="288" spans="1:2" x14ac:dyDescent="0.25">
      <c r="A288" s="4"/>
      <c r="B288" s="4"/>
    </row>
    <row r="289" spans="1:2" x14ac:dyDescent="0.25">
      <c r="A289" s="4"/>
      <c r="B289" s="4"/>
    </row>
    <row r="290" spans="1:2" x14ac:dyDescent="0.25">
      <c r="A290" s="4"/>
      <c r="B290" s="4"/>
    </row>
    <row r="291" spans="1:2" x14ac:dyDescent="0.25">
      <c r="A291" s="4"/>
      <c r="B291" s="4"/>
    </row>
    <row r="292" spans="1:2" x14ac:dyDescent="0.25">
      <c r="A292" s="4"/>
      <c r="B292" s="4"/>
    </row>
    <row r="293" spans="1:2" x14ac:dyDescent="0.25">
      <c r="A293" s="4"/>
      <c r="B293" s="4"/>
    </row>
    <row r="294" spans="1:2" x14ac:dyDescent="0.25">
      <c r="A294" s="4"/>
      <c r="B294" s="4"/>
    </row>
    <row r="295" spans="1:2" x14ac:dyDescent="0.25">
      <c r="A295" s="4"/>
      <c r="B295" s="4"/>
    </row>
    <row r="296" spans="1:2" x14ac:dyDescent="0.25">
      <c r="A296" s="4"/>
      <c r="B296" s="4"/>
    </row>
    <row r="297" spans="1:2" x14ac:dyDescent="0.25">
      <c r="A297" s="4"/>
      <c r="B297" s="4"/>
    </row>
    <row r="298" spans="1:2" x14ac:dyDescent="0.25">
      <c r="A298" s="4"/>
      <c r="B298" s="4"/>
    </row>
    <row r="299" spans="1:2" x14ac:dyDescent="0.25">
      <c r="A299" s="4"/>
      <c r="B299" s="4"/>
    </row>
    <row r="300" spans="1:2" x14ac:dyDescent="0.25">
      <c r="A300" s="4"/>
      <c r="B300" s="4"/>
    </row>
    <row r="301" spans="1:2" x14ac:dyDescent="0.25">
      <c r="A301" s="4"/>
      <c r="B301" s="4"/>
    </row>
    <row r="302" spans="1:2" x14ac:dyDescent="0.25">
      <c r="A302" s="4"/>
      <c r="B302" s="4"/>
    </row>
    <row r="303" spans="1:2" x14ac:dyDescent="0.25">
      <c r="A303" s="4"/>
      <c r="B303" s="4"/>
    </row>
    <row r="304" spans="1:2" x14ac:dyDescent="0.25">
      <c r="A304" s="4"/>
      <c r="B304" s="4"/>
    </row>
    <row r="305" spans="1:2" x14ac:dyDescent="0.25">
      <c r="A305" s="4"/>
      <c r="B305" s="4"/>
    </row>
    <row r="306" spans="1:2" x14ac:dyDescent="0.25">
      <c r="A306" s="4"/>
      <c r="B306" s="4"/>
    </row>
    <row r="307" spans="1:2" x14ac:dyDescent="0.25">
      <c r="A307" s="4"/>
      <c r="B307" s="4"/>
    </row>
    <row r="308" spans="1:2" x14ac:dyDescent="0.25">
      <c r="A308" s="4"/>
      <c r="B308" s="4"/>
    </row>
    <row r="309" spans="1:2" x14ac:dyDescent="0.25">
      <c r="A309" s="4"/>
      <c r="B309" s="4"/>
    </row>
    <row r="310" spans="1:2" x14ac:dyDescent="0.25">
      <c r="A310" s="4"/>
      <c r="B310" s="4"/>
    </row>
    <row r="311" spans="1:2" x14ac:dyDescent="0.25">
      <c r="A311" s="4"/>
      <c r="B311" s="4"/>
    </row>
    <row r="312" spans="1:2" x14ac:dyDescent="0.25">
      <c r="A312" s="4"/>
      <c r="B312" s="4"/>
    </row>
    <row r="313" spans="1:2" x14ac:dyDescent="0.25">
      <c r="A313" s="4"/>
      <c r="B313" s="4"/>
    </row>
    <row r="314" spans="1:2" x14ac:dyDescent="0.25">
      <c r="A314" s="4"/>
      <c r="B314" s="4"/>
    </row>
    <row r="315" spans="1:2" x14ac:dyDescent="0.25">
      <c r="A315" s="4"/>
      <c r="B315" s="4"/>
    </row>
    <row r="316" spans="1:2" x14ac:dyDescent="0.25">
      <c r="A316" s="4"/>
      <c r="B316" s="4"/>
    </row>
    <row r="317" spans="1:2" x14ac:dyDescent="0.25">
      <c r="A317" s="4"/>
      <c r="B317" s="4"/>
    </row>
    <row r="318" spans="1:2" x14ac:dyDescent="0.25">
      <c r="A318" s="4"/>
      <c r="B318" s="4"/>
    </row>
    <row r="319" spans="1:2" x14ac:dyDescent="0.25">
      <c r="A319" s="4"/>
      <c r="B319" s="4"/>
    </row>
    <row r="320" spans="1:2" x14ac:dyDescent="0.25">
      <c r="A320" s="4"/>
      <c r="B320" s="4"/>
    </row>
    <row r="321" spans="1:2" x14ac:dyDescent="0.25">
      <c r="A321" s="4"/>
      <c r="B321" s="4"/>
    </row>
    <row r="322" spans="1:2" x14ac:dyDescent="0.25">
      <c r="A322" s="4"/>
      <c r="B322" s="4"/>
    </row>
    <row r="323" spans="1:2" x14ac:dyDescent="0.25">
      <c r="A323" s="4"/>
      <c r="B323" s="4"/>
    </row>
    <row r="324" spans="1:2" x14ac:dyDescent="0.25">
      <c r="A324" s="4"/>
      <c r="B324" s="4"/>
    </row>
    <row r="325" spans="1:2" x14ac:dyDescent="0.25">
      <c r="A325" s="4"/>
      <c r="B325" s="4"/>
    </row>
    <row r="326" spans="1:2" x14ac:dyDescent="0.25">
      <c r="A326" s="4"/>
      <c r="B326" s="4"/>
    </row>
    <row r="327" spans="1:2" x14ac:dyDescent="0.25">
      <c r="A327" s="4"/>
      <c r="B327" s="4"/>
    </row>
    <row r="328" spans="1:2" x14ac:dyDescent="0.25">
      <c r="A328" s="4"/>
      <c r="B328" s="4"/>
    </row>
    <row r="329" spans="1:2" x14ac:dyDescent="0.25">
      <c r="A329" s="4"/>
      <c r="B329" s="4"/>
    </row>
  </sheetData>
  <mergeCells count="1">
    <mergeCell ref="C1:E1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大樹 宮本</dc:creator>
  <cp:lastModifiedBy>大樹 宮本</cp:lastModifiedBy>
  <dcterms:created xsi:type="dcterms:W3CDTF">2026-03-30T04:25:59Z</dcterms:created>
  <dcterms:modified xsi:type="dcterms:W3CDTF">2026-03-30T04:26:12Z</dcterms:modified>
</cp:coreProperties>
</file>